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PC-1\Downloads\1\"/>
    </mc:Choice>
  </mc:AlternateContent>
  <bookViews>
    <workbookView xWindow="0" yWindow="0" windowWidth="28800" windowHeight="12375" tabRatio="798"/>
  </bookViews>
  <sheets>
    <sheet name="поточний" sheetId="4" r:id="rId1"/>
  </sheets>
  <externalReferences>
    <externalReference r:id="rId2"/>
  </externalReferences>
  <definedNames>
    <definedName name="_1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Beg_Bal" localSheetId="0">#REF!</definedName>
    <definedName name="Beg_Bal">#REF!</definedName>
    <definedName name="cmndBase" localSheetId="0">#REF!</definedName>
    <definedName name="cmndBase">#REF!</definedName>
    <definedName name="cmndDayMonthTo" localSheetId="0">#REF!</definedName>
    <definedName name="cmndDayMonthTo">#REF!</definedName>
    <definedName name="cmndDays" localSheetId="0">#REF!</definedName>
    <definedName name="cmndDays">#REF!</definedName>
    <definedName name="cmndDocNum" localSheetId="0">#REF!</definedName>
    <definedName name="cmndDocNum">#REF!</definedName>
    <definedName name="cmndDocSer" localSheetId="0">#REF!</definedName>
    <definedName name="cmndDocSer">#REF!</definedName>
    <definedName name="cmndFIO" localSheetId="0">#REF!</definedName>
    <definedName name="cmndFIO">#REF!</definedName>
    <definedName name="cmndOrdDay" localSheetId="0">#REF!</definedName>
    <definedName name="cmndOrdDay">#REF!</definedName>
    <definedName name="cmndOrdMonth" localSheetId="0">#REF!</definedName>
    <definedName name="cmndOrdMonth">#REF!</definedName>
    <definedName name="cmndOrdNum" localSheetId="0">#REF!</definedName>
    <definedName name="cmndOrdNum">#REF!</definedName>
    <definedName name="cmndOrdYear" localSheetId="0">#REF!</definedName>
    <definedName name="cmndOrdYear">#REF!</definedName>
    <definedName name="cmndPoint" localSheetId="0">#REF!</definedName>
    <definedName name="cmndPoint">#REF!</definedName>
    <definedName name="cmndPoint1" localSheetId="0">#REF!</definedName>
    <definedName name="cmndPoint1">#REF!</definedName>
    <definedName name="cmndPos" localSheetId="0">#REF!</definedName>
    <definedName name="cmndPos">#REF!</definedName>
    <definedName name="cmndYearTo" localSheetId="0">#REF!</definedName>
    <definedName name="cmndYearTo">#REF!</definedName>
    <definedName name="cntAddition" localSheetId="0">#REF!</definedName>
    <definedName name="cntAddition">#REF!</definedName>
    <definedName name="cntDay" localSheetId="0">#REF!</definedName>
    <definedName name="cntDay">#REF!</definedName>
    <definedName name="cntMonth" localSheetId="0">#REF!</definedName>
    <definedName name="cntMonth">#REF!</definedName>
    <definedName name="cntName" localSheetId="0">#REF!</definedName>
    <definedName name="cntName">#REF!</definedName>
    <definedName name="cntNumber" localSheetId="0">#REF!</definedName>
    <definedName name="cntNumber">#REF!</definedName>
    <definedName name="cntPayer" localSheetId="0">#REF!</definedName>
    <definedName name="cntPayer">#REF!</definedName>
    <definedName name="cntPayer1" localSheetId="0">#REF!</definedName>
    <definedName name="cntPayer1">#REF!</definedName>
    <definedName name="cntPayerAddr1" localSheetId="0">#REF!</definedName>
    <definedName name="cntPayerAddr1">#REF!</definedName>
    <definedName name="cntPayerAddr2" localSheetId="0">#REF!</definedName>
    <definedName name="cntPayerAddr2">#REF!</definedName>
    <definedName name="cntPayerBank1" localSheetId="0">#REF!</definedName>
    <definedName name="cntPayerBank1">#REF!</definedName>
    <definedName name="cntPayerBank2" localSheetId="0">#REF!</definedName>
    <definedName name="cntPayerBank2">#REF!</definedName>
    <definedName name="cntPayerBank3" localSheetId="0">#REF!</definedName>
    <definedName name="cntPayerBank3">#REF!</definedName>
    <definedName name="cntPayerCount" localSheetId="0">#REF!</definedName>
    <definedName name="cntPayerCount">#REF!</definedName>
    <definedName name="cntPayerCountCor" localSheetId="0">#REF!</definedName>
    <definedName name="cntPayerCountCor">#REF!</definedName>
    <definedName name="cntPriceC" localSheetId="0">#REF!</definedName>
    <definedName name="cntPriceC">#REF!</definedName>
    <definedName name="cntPriceR" localSheetId="0">#REF!</definedName>
    <definedName name="cntPriceR">#REF!</definedName>
    <definedName name="cntQnt" localSheetId="0">#REF!</definedName>
    <definedName name="cntQnt">#REF!</definedName>
    <definedName name="cntSumC" localSheetId="0">#REF!</definedName>
    <definedName name="cntSumC">#REF!</definedName>
    <definedName name="cntSumR" localSheetId="0">#REF!</definedName>
    <definedName name="cntSumR">#REF!</definedName>
    <definedName name="cntSuppAddr1" localSheetId="0">#REF!</definedName>
    <definedName name="cntSuppAddr1">#REF!</definedName>
    <definedName name="cntSuppAddr2" localSheetId="0">#REF!</definedName>
    <definedName name="cntSuppAddr2">#REF!</definedName>
    <definedName name="cntSuppBank" localSheetId="0">#REF!</definedName>
    <definedName name="cntSuppBank">#REF!</definedName>
    <definedName name="cntSuppCount" localSheetId="0">#REF!</definedName>
    <definedName name="cntSuppCount">#REF!</definedName>
    <definedName name="cntSuppCountCor" localSheetId="0">#REF!</definedName>
    <definedName name="cntSuppCountCor">#REF!</definedName>
    <definedName name="cntSupplier" localSheetId="0">#REF!</definedName>
    <definedName name="cntSupplier">#REF!</definedName>
    <definedName name="cntSuppMFO1" localSheetId="0">#REF!</definedName>
    <definedName name="cntSuppMFO1">#REF!</definedName>
    <definedName name="cntSuppMFO2" localSheetId="0">#REF!</definedName>
    <definedName name="cntSuppMFO2">#REF!</definedName>
    <definedName name="cntSuppTlf" localSheetId="0">#REF!</definedName>
    <definedName name="cntSuppTlf">#REF!</definedName>
    <definedName name="cntUnit" localSheetId="0">#REF!</definedName>
    <definedName name="cntUnit">#REF!</definedName>
    <definedName name="cntYear" localSheetId="0">#REF!</definedName>
    <definedName name="cntYear">#REF!</definedName>
    <definedName name="const1">[1]разом!$V$791</definedName>
    <definedName name="const3">[1]разом!$V$793</definedName>
    <definedName name="const4">[1]разом!$V$794</definedName>
    <definedName name="const5">[1]разом!$V$795</definedName>
    <definedName name="const6">[1]разом!$V$796</definedName>
    <definedName name="const7">[1]разом!$V$797</definedName>
    <definedName name="Data" localSheetId="0">#REF!</definedName>
    <definedName name="Data">#REF!</definedName>
    <definedName name="dvrCustomer" localSheetId="0">#REF!</definedName>
    <definedName name="dvrCustomer">#REF!</definedName>
    <definedName name="dvrDay" localSheetId="0">#REF!</definedName>
    <definedName name="dvrDay">#REF!</definedName>
    <definedName name="dvrDocDay" localSheetId="0">#REF!</definedName>
    <definedName name="dvrDocDay">#REF!</definedName>
    <definedName name="dvrDocIss" localSheetId="0">#REF!</definedName>
    <definedName name="dvrDocIss">#REF!</definedName>
    <definedName name="dvrDocMonth" localSheetId="0">#REF!</definedName>
    <definedName name="dvrDocMonth">#REF!</definedName>
    <definedName name="dvrDocNum" localSheetId="0">#REF!</definedName>
    <definedName name="dvrDocNum">#REF!</definedName>
    <definedName name="dvrDocSer" localSheetId="0">#REF!</definedName>
    <definedName name="dvrDocSer">#REF!</definedName>
    <definedName name="dvrDocYear" localSheetId="0">#REF!</definedName>
    <definedName name="dvrDocYear">#REF!</definedName>
    <definedName name="dvrMonth" localSheetId="0">#REF!</definedName>
    <definedName name="dvrMonth">#REF!</definedName>
    <definedName name="dvrName" localSheetId="0">#REF!</definedName>
    <definedName name="dvrName">#REF!</definedName>
    <definedName name="dvrNo" localSheetId="0">#REF!</definedName>
    <definedName name="dvrNo">#REF!</definedName>
    <definedName name="dvrNumber" localSheetId="0">#REF!</definedName>
    <definedName name="dvrNumber">#REF!</definedName>
    <definedName name="dvrOrder" localSheetId="0">#REF!</definedName>
    <definedName name="dvrOrder">#REF!</definedName>
    <definedName name="dvrPayer" localSheetId="0">#REF!</definedName>
    <definedName name="dvrPayer">#REF!</definedName>
    <definedName name="dvrPayerBank1" localSheetId="0">#REF!</definedName>
    <definedName name="dvrPayerBank1">#REF!</definedName>
    <definedName name="dvrPayerBank2" localSheetId="0">#REF!</definedName>
    <definedName name="dvrPayerBank2">#REF!</definedName>
    <definedName name="dvrPayerCount" localSheetId="0">#REF!</definedName>
    <definedName name="dvrPayerCount">#REF!</definedName>
    <definedName name="dvrQnt" localSheetId="0">#REF!</definedName>
    <definedName name="dvrQnt">#REF!</definedName>
    <definedName name="dvrReceiver" localSheetId="0">#REF!</definedName>
    <definedName name="dvrReceiver">#REF!</definedName>
    <definedName name="dvrSupplier" localSheetId="0">#REF!</definedName>
    <definedName name="dvrSupplier">#REF!</definedName>
    <definedName name="dvrUnit" localSheetId="0">#REF!</definedName>
    <definedName name="dvrUnit">#REF!</definedName>
    <definedName name="dvrValidDay" localSheetId="0">#REF!</definedName>
    <definedName name="dvrValidDay">#REF!</definedName>
    <definedName name="dvrValidMonth" localSheetId="0">#REF!</definedName>
    <definedName name="dvrValidMonth">#REF!</definedName>
    <definedName name="dvrValidYear" localSheetId="0">#REF!</definedName>
    <definedName name="dvrValidYear">#REF!</definedName>
    <definedName name="dvrYear" localSheetId="0">#REF!</definedName>
    <definedName name="dvrYear">#REF!</definedName>
    <definedName name="elkAddr1" localSheetId="0">#REF!</definedName>
    <definedName name="elkAddr1">#REF!</definedName>
    <definedName name="elkAddr2" localSheetId="0">#REF!</definedName>
    <definedName name="elkAddr2">#REF!</definedName>
    <definedName name="elkCount" localSheetId="0">#REF!</definedName>
    <definedName name="elkCount">#REF!</definedName>
    <definedName name="elkCountFrom" localSheetId="0">#REF!</definedName>
    <definedName name="elkCountFrom">#REF!</definedName>
    <definedName name="elkCountTo" localSheetId="0">#REF!</definedName>
    <definedName name="elkCountTo">#REF!</definedName>
    <definedName name="elkDateFrom" localSheetId="0">#REF!</definedName>
    <definedName name="elkDateFrom">#REF!</definedName>
    <definedName name="elkDateTo" localSheetId="0">#REF!</definedName>
    <definedName name="elkDateTo">#REF!</definedName>
    <definedName name="elkDiscount" localSheetId="0">#REF!</definedName>
    <definedName name="elkDiscount">#REF!</definedName>
    <definedName name="elkKAddr1" localSheetId="0">#REF!</definedName>
    <definedName name="elkKAddr1">#REF!</definedName>
    <definedName name="elkKAddr2" localSheetId="0">#REF!</definedName>
    <definedName name="elkKAddr2">#REF!</definedName>
    <definedName name="elkKCount" localSheetId="0">#REF!</definedName>
    <definedName name="elkKCount">#REF!</definedName>
    <definedName name="elkKCountFrom" localSheetId="0">#REF!</definedName>
    <definedName name="elkKCountFrom">#REF!</definedName>
    <definedName name="elkKCountTo" localSheetId="0">#REF!</definedName>
    <definedName name="elkKCountTo">#REF!</definedName>
    <definedName name="elkKDateFrom" localSheetId="0">#REF!</definedName>
    <definedName name="elkKDateFrom">#REF!</definedName>
    <definedName name="elkKDateTo" localSheetId="0">#REF!</definedName>
    <definedName name="elkKDateTo">#REF!</definedName>
    <definedName name="elkKDiscount" localSheetId="0">#REF!</definedName>
    <definedName name="elkKDiscount">#REF!</definedName>
    <definedName name="elkKNumber" localSheetId="0">#REF!</definedName>
    <definedName name="elkKNumber">#REF!</definedName>
    <definedName name="elkKSumC" localSheetId="0">#REF!</definedName>
    <definedName name="elkKSumC">#REF!</definedName>
    <definedName name="elkKSumR" localSheetId="0">#REF!</definedName>
    <definedName name="elkKSumR">#REF!</definedName>
    <definedName name="elkKTarif" localSheetId="0">#REF!</definedName>
    <definedName name="elkKTarif">#REF!</definedName>
    <definedName name="elkNumber" localSheetId="0">#REF!</definedName>
    <definedName name="elkNumber">#REF!</definedName>
    <definedName name="elkSumC" localSheetId="0">#REF!</definedName>
    <definedName name="elkSumC">#REF!</definedName>
    <definedName name="elkSumR" localSheetId="0">#REF!</definedName>
    <definedName name="elkSumR">#REF!</definedName>
    <definedName name="elkTarif" localSheetId="0">#REF!</definedName>
    <definedName name="elkTarif">#REF!</definedName>
    <definedName name="End_Bal" localSheetId="0">#REF!</definedName>
    <definedName name="End_Bal">#REF!</definedName>
    <definedName name="Extra_Pay" localSheetId="0">#REF!</definedName>
    <definedName name="Extra_Pay">#REF!</definedName>
    <definedName name="Full_Print" localSheetId="0">#REF!</definedName>
    <definedName name="Full_Print">#REF!</definedName>
    <definedName name="Header_Row" localSheetId="0">ROW(#REF!)</definedName>
    <definedName name="Header_Row">ROW(#REF!)</definedName>
    <definedName name="Int" localSheetId="0">#REF!</definedName>
    <definedName name="Int">#REF!</definedName>
    <definedName name="Interest_Rate" localSheetId="0">#REF!</definedName>
    <definedName name="Interest_Rate">#REF!</definedName>
    <definedName name="Last_Row" localSheetId="0">IF(поточний!Values_Entered,поточний!Header_Row+поточний!Number_of_Payments,поточний!Header_Row)</definedName>
    <definedName name="Last_Row">IF(Values_Entered,Header_Row+Number_of_Payments,Header_Row)</definedName>
    <definedName name="Loan_Amount" localSheetId="0">#REF!</definedName>
    <definedName name="Loan_Amount">#REF!</definedName>
    <definedName name="Loan_Start" localSheetId="0">#REF!</definedName>
    <definedName name="Loan_Start">#REF!</definedName>
    <definedName name="Loan_Years" localSheetId="0">#REF!</definedName>
    <definedName name="Loan_Years">#REF!</definedName>
    <definedName name="nakDay" localSheetId="0">#REF!</definedName>
    <definedName name="nakDay">#REF!</definedName>
    <definedName name="nakFrom" localSheetId="0">#REF!</definedName>
    <definedName name="nakFrom">#REF!</definedName>
    <definedName name="nakMonth" localSheetId="0">#REF!</definedName>
    <definedName name="nakMonth">#REF!</definedName>
    <definedName name="nakName" localSheetId="0">#REF!</definedName>
    <definedName name="nakName">#REF!</definedName>
    <definedName name="nakNo" localSheetId="0">#REF!</definedName>
    <definedName name="nakNo">#REF!</definedName>
    <definedName name="nakNumber" localSheetId="0">#REF!</definedName>
    <definedName name="nakNumber">#REF!</definedName>
    <definedName name="nakPriceC" localSheetId="0">#REF!</definedName>
    <definedName name="nakPriceC">#REF!</definedName>
    <definedName name="nakPriceR" localSheetId="0">#REF!</definedName>
    <definedName name="nakPriceR">#REF!</definedName>
    <definedName name="nakQnt" localSheetId="0">#REF!</definedName>
    <definedName name="nakQnt">#REF!</definedName>
    <definedName name="nakSumC" localSheetId="0">#REF!</definedName>
    <definedName name="nakSumC">#REF!</definedName>
    <definedName name="nakSumR" localSheetId="0">#REF!</definedName>
    <definedName name="nakSumR">#REF!</definedName>
    <definedName name="nakTo" localSheetId="0">#REF!</definedName>
    <definedName name="nakTo">#REF!</definedName>
    <definedName name="nakYear" localSheetId="0">#REF!</definedName>
    <definedName name="nakYear">#REF!</definedName>
    <definedName name="Num_Pmt_Per_Year" localSheetId="0">#REF!</definedName>
    <definedName name="Num_Pmt_Per_Year">#REF!</definedName>
    <definedName name="Number_of_Payments" localSheetId="0">MATCH(0.01,поточний!End_Bal,-1)+1</definedName>
    <definedName name="Number_of_Payments">MATCH(0.01,End_Bal,-1)+1</definedName>
    <definedName name="Pay_Date" localSheetId="0">#REF!</definedName>
    <definedName name="Pay_Date">#REF!</definedName>
    <definedName name="Pay_Num" localSheetId="0">#REF!</definedName>
    <definedName name="Pay_Num">#REF!</definedName>
    <definedName name="Payment_Date" localSheetId="0">DATE(YEAR(поточний!Loan_Start),MONTH(поточний!Loan_Start)+Payment_Number,DAY(поточний!Loan_Start))</definedName>
    <definedName name="Payment_Date">DATE(YEAR(Loan_Start),MONTH(Loan_Start)+Payment_Number,DAY(Loan_Start))</definedName>
    <definedName name="pmnCCode1" localSheetId="0">#REF!</definedName>
    <definedName name="pmnCCode1">#REF!</definedName>
    <definedName name="pmnCCode2" localSheetId="0">#REF!</definedName>
    <definedName name="pmnCCode2">#REF!</definedName>
    <definedName name="pmnDay" localSheetId="0">#REF!</definedName>
    <definedName name="pmnDay">#REF!</definedName>
    <definedName name="pmnDCode1" localSheetId="0">#REF!</definedName>
    <definedName name="pmnDCode1">#REF!</definedName>
    <definedName name="pmnDCode2" localSheetId="0">#REF!</definedName>
    <definedName name="pmnDCode2">#REF!</definedName>
    <definedName name="pmnDirection" localSheetId="0">#REF!</definedName>
    <definedName name="pmnDirection">#REF!</definedName>
    <definedName name="pmnMonth" localSheetId="0">#REF!</definedName>
    <definedName name="pmnMonth">#REF!</definedName>
    <definedName name="pmnNumber" localSheetId="0">#REF!</definedName>
    <definedName name="pmnNumber">#REF!</definedName>
    <definedName name="pmnOper" localSheetId="0">#REF!</definedName>
    <definedName name="pmnOper">#REF!</definedName>
    <definedName name="pmnPayer" localSheetId="0">#REF!</definedName>
    <definedName name="pmnPayer">#REF!</definedName>
    <definedName name="pmnPayer1" localSheetId="0">#REF!</definedName>
    <definedName name="pmnPayer1">#REF!</definedName>
    <definedName name="pmnPayerBank1" localSheetId="0">#REF!</definedName>
    <definedName name="pmnPayerBank1">#REF!</definedName>
    <definedName name="pmnPayerBank2" localSheetId="0">#REF!</definedName>
    <definedName name="pmnPayerBank2">#REF!</definedName>
    <definedName name="pmnPayerBank3" localSheetId="0">#REF!</definedName>
    <definedName name="pmnPayerBank3">#REF!</definedName>
    <definedName name="pmnPayerCode" localSheetId="0">#REF!</definedName>
    <definedName name="pmnPayerCode">#REF!</definedName>
    <definedName name="pmnPayerCount1" localSheetId="0">#REF!</definedName>
    <definedName name="pmnPayerCount1">#REF!</definedName>
    <definedName name="pmnPayerCount2" localSheetId="0">#REF!</definedName>
    <definedName name="pmnPayerCount2">#REF!</definedName>
    <definedName name="pmnPayerCount3" localSheetId="0">#REF!</definedName>
    <definedName name="pmnPayerCount3">#REF!</definedName>
    <definedName name="pmnRecBank1" localSheetId="0">#REF!</definedName>
    <definedName name="pmnRecBank1">#REF!</definedName>
    <definedName name="pmnRecBank2" localSheetId="0">#REF!</definedName>
    <definedName name="pmnRecBank2">#REF!</definedName>
    <definedName name="pmnRecBank3" localSheetId="0">#REF!</definedName>
    <definedName name="pmnRecBank3">#REF!</definedName>
    <definedName name="pmnRecCode" localSheetId="0">#REF!</definedName>
    <definedName name="pmnRecCode">#REF!</definedName>
    <definedName name="pmnRecCount1" localSheetId="0">#REF!</definedName>
    <definedName name="pmnRecCount1">#REF!</definedName>
    <definedName name="pmnRecCount2" localSheetId="0">#REF!</definedName>
    <definedName name="pmnRecCount2">#REF!</definedName>
    <definedName name="pmnRecCount3" localSheetId="0">#REF!</definedName>
    <definedName name="pmnRecCount3">#REF!</definedName>
    <definedName name="pmnReceiver" localSheetId="0">#REF!</definedName>
    <definedName name="pmnReceiver">#REF!</definedName>
    <definedName name="pmnReceiver1" localSheetId="0">#REF!</definedName>
    <definedName name="pmnReceiver1">#REF!</definedName>
    <definedName name="pmnSum1" localSheetId="0">#REF!</definedName>
    <definedName name="pmnSum1">#REF!</definedName>
    <definedName name="pmnSum2" localSheetId="0">#REF!</definedName>
    <definedName name="pmnSum2">#REF!</definedName>
    <definedName name="pmnWNalog" localSheetId="0">#REF!</definedName>
    <definedName name="pmnWNalog">#REF!</definedName>
    <definedName name="pmnWSum1" localSheetId="0">#REF!</definedName>
    <definedName name="pmnWSum1">#REF!</definedName>
    <definedName name="pmnWSum2" localSheetId="0">#REF!</definedName>
    <definedName name="pmnWSum2">#REF!</definedName>
    <definedName name="pmnWSum3" localSheetId="0">#REF!</definedName>
    <definedName name="pmnWSum3">#REF!</definedName>
    <definedName name="pmnYear" localSheetId="0">#REF!</definedName>
    <definedName name="pmnYear">#REF!</definedName>
    <definedName name="priApplication1" localSheetId="0">#REF!</definedName>
    <definedName name="priApplication1">#REF!</definedName>
    <definedName name="priApplication2" localSheetId="0">#REF!</definedName>
    <definedName name="priApplication2">#REF!</definedName>
    <definedName name="priDate1" localSheetId="0">#REF!</definedName>
    <definedName name="priDate1">#REF!</definedName>
    <definedName name="priDate2" localSheetId="0">#REF!</definedName>
    <definedName name="priDate2">#REF!</definedName>
    <definedName name="priKDay" localSheetId="0">#REF!</definedName>
    <definedName name="priKDay">#REF!</definedName>
    <definedName name="priKMonth" localSheetId="0">#REF!</definedName>
    <definedName name="priKMonth">#REF!</definedName>
    <definedName name="priKNumber" localSheetId="0">#REF!</definedName>
    <definedName name="priKNumber">#REF!</definedName>
    <definedName name="priKOrgn" localSheetId="0">#REF!</definedName>
    <definedName name="priKOrgn">#REF!</definedName>
    <definedName name="priKPayer1" localSheetId="0">#REF!</definedName>
    <definedName name="priKPayer1">#REF!</definedName>
    <definedName name="priKPayer2" localSheetId="0">#REF!</definedName>
    <definedName name="priKPayer2">#REF!</definedName>
    <definedName name="priKPayer3" localSheetId="0">#REF!</definedName>
    <definedName name="priKPayer3">#REF!</definedName>
    <definedName name="priKSubject1" localSheetId="0">#REF!</definedName>
    <definedName name="priKSubject1">#REF!</definedName>
    <definedName name="priKSubject2" localSheetId="0">#REF!</definedName>
    <definedName name="priKSubject2">#REF!</definedName>
    <definedName name="priKSubject3" localSheetId="0">#REF!</definedName>
    <definedName name="priKSubject3">#REF!</definedName>
    <definedName name="priKWSum1" localSheetId="0">#REF!</definedName>
    <definedName name="priKWSum1">#REF!</definedName>
    <definedName name="priKWSum2" localSheetId="0">#REF!</definedName>
    <definedName name="priKWSum2">#REF!</definedName>
    <definedName name="priKWSum3" localSheetId="0">#REF!</definedName>
    <definedName name="priKWSum3">#REF!</definedName>
    <definedName name="priKWSum4" localSheetId="0">#REF!</definedName>
    <definedName name="priKWSum4">#REF!</definedName>
    <definedName name="priKWSum5" localSheetId="0">#REF!</definedName>
    <definedName name="priKWSum5">#REF!</definedName>
    <definedName name="priKWSumC" localSheetId="0">#REF!</definedName>
    <definedName name="priKWSumC">#REF!</definedName>
    <definedName name="priKYear" localSheetId="0">#REF!</definedName>
    <definedName name="priKYear">#REF!</definedName>
    <definedName name="Princ" localSheetId="0">#REF!</definedName>
    <definedName name="Princ">#REF!</definedName>
    <definedName name="Print_Area_Reset" localSheetId="0">OFFSET(поточний!Full_Print,0,0,поточний!Last_Row)</definedName>
    <definedName name="Print_Area_Reset">OFFSET(Full_Print,0,0,Last_Row)</definedName>
    <definedName name="priNumber" localSheetId="0">#REF!</definedName>
    <definedName name="priNumber">#REF!</definedName>
    <definedName name="priOrgn" localSheetId="0">#REF!</definedName>
    <definedName name="priOrgn">#REF!</definedName>
    <definedName name="priPayer" localSheetId="0">#REF!</definedName>
    <definedName name="priPayer">#REF!</definedName>
    <definedName name="priSubject1" localSheetId="0">#REF!</definedName>
    <definedName name="priSubject1">#REF!</definedName>
    <definedName name="priSubject2" localSheetId="0">#REF!</definedName>
    <definedName name="priSubject2">#REF!</definedName>
    <definedName name="priSum" localSheetId="0">#REF!</definedName>
    <definedName name="priSum">#REF!</definedName>
    <definedName name="priWSum1" localSheetId="0">#REF!</definedName>
    <definedName name="priWSum1">#REF!</definedName>
    <definedName name="priWSum2" localSheetId="0">#REF!</definedName>
    <definedName name="priWSum2">#REF!</definedName>
    <definedName name="priWSumC" localSheetId="0">#REF!</definedName>
    <definedName name="priWSumC">#REF!</definedName>
    <definedName name="rasApplication1" localSheetId="0">#REF!</definedName>
    <definedName name="rasApplication1">#REF!</definedName>
    <definedName name="rasApplication2" localSheetId="0">#REF!</definedName>
    <definedName name="rasApplication2">#REF!</definedName>
    <definedName name="rasDate1" localSheetId="0">#REF!</definedName>
    <definedName name="rasDate1">#REF!</definedName>
    <definedName name="rasDate2" localSheetId="0">#REF!</definedName>
    <definedName name="rasDate2">#REF!</definedName>
    <definedName name="rasDoc1" localSheetId="0">#REF!</definedName>
    <definedName name="rasDoc1">#REF!</definedName>
    <definedName name="rasDoc2" localSheetId="0">#REF!</definedName>
    <definedName name="rasDoc2">#REF!</definedName>
    <definedName name="rasNumber" localSheetId="0">#REF!</definedName>
    <definedName name="rasNumber">#REF!</definedName>
    <definedName name="rasOrgn" localSheetId="0">#REF!</definedName>
    <definedName name="rasOrgn">#REF!</definedName>
    <definedName name="rasRecDay" localSheetId="0">#REF!</definedName>
    <definedName name="rasRecDay">#REF!</definedName>
    <definedName name="rasReceiver" localSheetId="0">#REF!</definedName>
    <definedName name="rasReceiver">#REF!</definedName>
    <definedName name="rasRecMonth" localSheetId="0">#REF!</definedName>
    <definedName name="rasRecMonth">#REF!</definedName>
    <definedName name="rasRecYear" localSheetId="0">#REF!</definedName>
    <definedName name="rasRecYear">#REF!</definedName>
    <definedName name="rasSubject1" localSheetId="0">#REF!</definedName>
    <definedName name="rasSubject1">#REF!</definedName>
    <definedName name="rasSubject2" localSheetId="0">#REF!</definedName>
    <definedName name="rasSubject2">#REF!</definedName>
    <definedName name="rasSum" localSheetId="0">#REF!</definedName>
    <definedName name="rasSum">#REF!</definedName>
    <definedName name="rasWRecSum1" localSheetId="0">#REF!</definedName>
    <definedName name="rasWRecSum1">#REF!</definedName>
    <definedName name="rasWRecSum2" localSheetId="0">#REF!</definedName>
    <definedName name="rasWRecSum2">#REF!</definedName>
    <definedName name="rasWRecSumC" localSheetId="0">#REF!</definedName>
    <definedName name="rasWRecSumC">#REF!</definedName>
    <definedName name="rasWSum1" localSheetId="0">#REF!</definedName>
    <definedName name="rasWSum1">#REF!</definedName>
    <definedName name="rasWSum2" localSheetId="0">#REF!</definedName>
    <definedName name="rasWSum2">#REF!</definedName>
    <definedName name="rasWSumC" localSheetId="0">#REF!</definedName>
    <definedName name="rasWSumC">#REF!</definedName>
    <definedName name="Sched_Pay" localSheetId="0">#REF!</definedName>
    <definedName name="Sched_Pay">#REF!</definedName>
    <definedName name="Scheduled_Extra_Payments" localSheetId="0">#REF!</definedName>
    <definedName name="Scheduled_Extra_Payments">#REF!</definedName>
    <definedName name="Scheduled_Interest_Rate" localSheetId="0">#REF!</definedName>
    <definedName name="Scheduled_Interest_Rate">#REF!</definedName>
    <definedName name="Scheduled_Monthly_Payment" localSheetId="0">#REF!</definedName>
    <definedName name="Scheduled_Monthly_Payment">#REF!</definedName>
    <definedName name="tlfAprt" localSheetId="0">#REF!</definedName>
    <definedName name="tlfAprt">#REF!</definedName>
    <definedName name="tlfBank" localSheetId="0">#REF!</definedName>
    <definedName name="tlfBank">#REF!</definedName>
    <definedName name="tlfCorp" localSheetId="0">#REF!</definedName>
    <definedName name="tlfCorp">#REF!</definedName>
    <definedName name="tlfCount" localSheetId="0">#REF!</definedName>
    <definedName name="tlfCount">#REF!</definedName>
    <definedName name="tlfFIO" localSheetId="0">#REF!</definedName>
    <definedName name="tlfFIO">#REF!</definedName>
    <definedName name="tlfHouse" localSheetId="0">#REF!</definedName>
    <definedName name="tlfHouse">#REF!</definedName>
    <definedName name="tlfKAprt" localSheetId="0">#REF!</definedName>
    <definedName name="tlfKAprt">#REF!</definedName>
    <definedName name="tlfKBank" localSheetId="0">#REF!</definedName>
    <definedName name="tlfKBank">#REF!</definedName>
    <definedName name="tlfKCorp" localSheetId="0">#REF!</definedName>
    <definedName name="tlfKCorp">#REF!</definedName>
    <definedName name="tlfKCount" localSheetId="0">#REF!</definedName>
    <definedName name="tlfKCount">#REF!</definedName>
    <definedName name="tlfKFio" localSheetId="0">#REF!</definedName>
    <definedName name="tlfKFio">#REF!</definedName>
    <definedName name="tlfKHouse" localSheetId="0">#REF!</definedName>
    <definedName name="tlfKHouse">#REF!</definedName>
    <definedName name="tlfKMonth" localSheetId="0">#REF!</definedName>
    <definedName name="tlfKMonth">#REF!</definedName>
    <definedName name="tlfKStreet" localSheetId="0">#REF!</definedName>
    <definedName name="tlfKStreet">#REF!</definedName>
    <definedName name="tlfKSum" localSheetId="0">#REF!</definedName>
    <definedName name="tlfKSum">#REF!</definedName>
    <definedName name="tlfKTarif" localSheetId="0">#REF!</definedName>
    <definedName name="tlfKTarif">#REF!</definedName>
    <definedName name="tlfKTlfNum" localSheetId="0">#REF!</definedName>
    <definedName name="tlfKTlfNum">#REF!</definedName>
    <definedName name="tlfKTotal" localSheetId="0">#REF!</definedName>
    <definedName name="tlfKTotal">#REF!</definedName>
    <definedName name="tlfKYear" localSheetId="0">#REF!</definedName>
    <definedName name="tlfKYear">#REF!</definedName>
    <definedName name="tlfMonth" localSheetId="0">#REF!</definedName>
    <definedName name="tlfMonth">#REF!</definedName>
    <definedName name="tlfStreet" localSheetId="0">#REF!</definedName>
    <definedName name="tlfStreet">#REF!</definedName>
    <definedName name="tlfSum" localSheetId="0">#REF!</definedName>
    <definedName name="tlfSum">#REF!</definedName>
    <definedName name="tlfTarif" localSheetId="0">#REF!</definedName>
    <definedName name="tlfTarif">#REF!</definedName>
    <definedName name="tlfTlfNum" localSheetId="0">#REF!</definedName>
    <definedName name="tlfTlfNum">#REF!</definedName>
    <definedName name="tlfTotal" localSheetId="0">#REF!</definedName>
    <definedName name="tlfTotal">#REF!</definedName>
    <definedName name="tlfYear" localSheetId="0">#REF!</definedName>
    <definedName name="tlfYear">#REF!</definedName>
    <definedName name="Total_Interest" localSheetId="0">#REF!</definedName>
    <definedName name="Total_Interest">#REF!</definedName>
    <definedName name="Total_Pay" localSheetId="0">#REF!</definedName>
    <definedName name="Total_Pay">#REF!</definedName>
    <definedName name="Total_Payment" localSheetId="0">Scheduled_Payment+Extra_Payment</definedName>
    <definedName name="Total_Payment">Scheduled_Payment+Extra_Payment</definedName>
    <definedName name="Values_Entered" localSheetId="0">IF(поточний!Loan_Amount*поточний!Interest_Rate*поточний!Loan_Years*поточний!Loan_Start&gt;0,1,0)</definedName>
    <definedName name="Values_Entered">IF(Loan_Amount*Interest_Rate*Loan_Years*Loan_Start&gt;0,1,0)</definedName>
    <definedName name="Z_F988DB99_1DB2_4CB0_AB88_A68E3C007FFC_.wvu.PrintArea" localSheetId="0" hidden="1">поточний!$A$1:$J$22</definedName>
    <definedName name="Z_F988DB99_1DB2_4CB0_AB88_A68E3C007FFC_.wvu.PrintTitles" localSheetId="0" hidden="1">поточний!$4:$5</definedName>
    <definedName name="_xlnm.Database" localSheetId="0">#REF!</definedName>
    <definedName name="_xlnm.Database">#REF!</definedName>
    <definedName name="В68" localSheetId="0">#REF!</definedName>
    <definedName name="В68">#REF!</definedName>
    <definedName name="вс" localSheetId="0">#REF!</definedName>
    <definedName name="вс">#REF!</definedName>
    <definedName name="Дов.24.03.2005" localSheetId="0">DATE(YEAR(поточний!Loan_Start),MONTH(поточний!Loan_Start)+Payment_Number,DAY(поточний!Loan_Start))</definedName>
    <definedName name="Дов.24.03.2005">DATE(YEAR(Loan_Start),MONTH(Loan_Start)+Payment_Number,DAY(Loan_Start))</definedName>
    <definedName name="_xlnm.Print_Titles" localSheetId="0">поточний!$4:$5</definedName>
    <definedName name="_xlnm.Print_Area" localSheetId="0">поточний!$A$1:$K$74</definedName>
    <definedName name="под.2" localSheetId="0">MATCH(0.01,поточний!End_Bal,-1)+1</definedName>
    <definedName name="под.2">MATCH(0.01,End_Bal,-1)+1</definedName>
    <definedName name="проооолоо" localSheetId="0">DATE(YEAR(поточний!Loan_Start),MONTH(поточний!Loan_Start)+Payment_Number,DAY(поточний!Loan_Start))</definedName>
    <definedName name="проооолоо">DATE(YEAR(Loan_Start),MONTH(Loan_Start)+Payment_Number,DAY(Loan_Start))</definedName>
  </definedNames>
  <calcPr calcId="162913"/>
  <customWorkbookViews>
    <customWorkbookView name="Якимова Інна Олесіївна - Личное представление" guid="{F988DB99-1DB2-4CB0-AB88-A68E3C007FFC}" mergeInterval="0" personalView="1" maximized="1" xWindow="-8" yWindow="-8" windowWidth="1936" windowHeight="1056" tabRatio="941" activeSheetId="4"/>
    <customWorkbookView name="Щербініна Людмила Анатоліївна - Личное представление" guid="{B43ABBA1-09B9-4356-8B02-A5E60F5AC9DF}" mergeInterval="0" personalView="1" maximized="1" xWindow="-8" yWindow="-8" windowWidth="1936" windowHeight="1056" tabRatio="941" activeSheetId="18"/>
  </customWorkbookViews>
</workbook>
</file>

<file path=xl/calcChain.xml><?xml version="1.0" encoding="utf-8"?>
<calcChain xmlns="http://schemas.openxmlformats.org/spreadsheetml/2006/main">
  <c r="G72" i="4" l="1"/>
  <c r="G71" i="4"/>
  <c r="G70" i="4"/>
  <c r="G69" i="4"/>
  <c r="G68" i="4"/>
  <c r="G67" i="4"/>
  <c r="G66" i="4"/>
  <c r="G65" i="4"/>
  <c r="G64" i="4"/>
  <c r="G63" i="4"/>
  <c r="G62" i="4"/>
  <c r="G61" i="4"/>
  <c r="G60" i="4"/>
  <c r="G55" i="4"/>
  <c r="G54" i="4"/>
  <c r="G53" i="4"/>
  <c r="G52" i="4"/>
  <c r="G51" i="4"/>
  <c r="G50" i="4"/>
  <c r="G49" i="4"/>
  <c r="G48" i="4"/>
  <c r="G47" i="4"/>
  <c r="G46" i="4"/>
  <c r="G45" i="4"/>
  <c r="G44" i="4"/>
  <c r="G43" i="4"/>
  <c r="G38" i="4"/>
  <c r="G37" i="4"/>
  <c r="G36" i="4"/>
  <c r="G35" i="4"/>
  <c r="G34" i="4"/>
  <c r="G33" i="4"/>
  <c r="G32" i="4"/>
  <c r="G31" i="4"/>
  <c r="G30" i="4"/>
  <c r="G29" i="4"/>
  <c r="G28" i="4"/>
  <c r="G27" i="4"/>
  <c r="G26" i="4"/>
  <c r="K72" i="4" l="1"/>
  <c r="J72" i="4"/>
  <c r="I72" i="4"/>
  <c r="H72" i="4"/>
  <c r="K71" i="4"/>
  <c r="J71" i="4"/>
  <c r="I71" i="4"/>
  <c r="H71" i="4"/>
  <c r="K70" i="4"/>
  <c r="J70" i="4"/>
  <c r="I70" i="4"/>
  <c r="H70" i="4"/>
  <c r="K69" i="4"/>
  <c r="J69" i="4"/>
  <c r="I69" i="4"/>
  <c r="H69" i="4"/>
  <c r="K68" i="4"/>
  <c r="J68" i="4"/>
  <c r="I68" i="4"/>
  <c r="H68" i="4"/>
  <c r="K67" i="4"/>
  <c r="J67" i="4"/>
  <c r="I67" i="4"/>
  <c r="H67" i="4"/>
  <c r="K66" i="4"/>
  <c r="J66" i="4"/>
  <c r="I66" i="4"/>
  <c r="H66" i="4"/>
  <c r="K65" i="4"/>
  <c r="J65" i="4"/>
  <c r="I65" i="4"/>
  <c r="H65" i="4"/>
  <c r="K64" i="4"/>
  <c r="J64" i="4"/>
  <c r="I64" i="4"/>
  <c r="H64" i="4"/>
  <c r="K63" i="4"/>
  <c r="J63" i="4"/>
  <c r="I63" i="4"/>
  <c r="H63" i="4"/>
  <c r="K62" i="4"/>
  <c r="J62" i="4"/>
  <c r="I62" i="4"/>
  <c r="H62" i="4"/>
  <c r="K61" i="4"/>
  <c r="J61" i="4"/>
  <c r="I61" i="4"/>
  <c r="H61" i="4"/>
  <c r="K60" i="4"/>
  <c r="J60" i="4"/>
  <c r="I60" i="4"/>
  <c r="H60" i="4"/>
  <c r="F59" i="4"/>
  <c r="E59" i="4"/>
  <c r="D59" i="4"/>
  <c r="C59" i="4"/>
  <c r="K55" i="4"/>
  <c r="J55" i="4"/>
  <c r="I55" i="4"/>
  <c r="H55" i="4"/>
  <c r="K54" i="4"/>
  <c r="J54" i="4"/>
  <c r="I54" i="4"/>
  <c r="H54" i="4"/>
  <c r="K53" i="4"/>
  <c r="J53" i="4"/>
  <c r="I53" i="4"/>
  <c r="H53" i="4"/>
  <c r="K52" i="4"/>
  <c r="J52" i="4"/>
  <c r="I52" i="4"/>
  <c r="H52" i="4"/>
  <c r="K51" i="4"/>
  <c r="J51" i="4"/>
  <c r="I51" i="4"/>
  <c r="H51" i="4"/>
  <c r="K50" i="4"/>
  <c r="J50" i="4"/>
  <c r="I50" i="4"/>
  <c r="H50" i="4"/>
  <c r="K49" i="4"/>
  <c r="J49" i="4"/>
  <c r="I49" i="4"/>
  <c r="H49" i="4"/>
  <c r="K48" i="4"/>
  <c r="J48" i="4"/>
  <c r="I48" i="4"/>
  <c r="H48" i="4"/>
  <c r="K47" i="4"/>
  <c r="J47" i="4"/>
  <c r="I47" i="4"/>
  <c r="H47" i="4"/>
  <c r="K46" i="4"/>
  <c r="J46" i="4"/>
  <c r="I46" i="4"/>
  <c r="H46" i="4"/>
  <c r="K45" i="4"/>
  <c r="J45" i="4"/>
  <c r="I45" i="4"/>
  <c r="H45" i="4"/>
  <c r="K44" i="4"/>
  <c r="J44" i="4"/>
  <c r="I44" i="4"/>
  <c r="H44" i="4"/>
  <c r="K43" i="4"/>
  <c r="J43" i="4"/>
  <c r="I43" i="4"/>
  <c r="H43" i="4"/>
  <c r="F42" i="4"/>
  <c r="E42" i="4"/>
  <c r="D42" i="4"/>
  <c r="C42" i="4"/>
  <c r="K38" i="4"/>
  <c r="J38" i="4"/>
  <c r="I38" i="4"/>
  <c r="H38" i="4"/>
  <c r="K37" i="4"/>
  <c r="J37" i="4"/>
  <c r="I37" i="4"/>
  <c r="H37" i="4"/>
  <c r="K36" i="4"/>
  <c r="J36" i="4"/>
  <c r="I36" i="4"/>
  <c r="H36" i="4"/>
  <c r="K35" i="4"/>
  <c r="J35" i="4"/>
  <c r="I35" i="4"/>
  <c r="H35" i="4"/>
  <c r="K34" i="4"/>
  <c r="J34" i="4"/>
  <c r="I34" i="4"/>
  <c r="H34" i="4"/>
  <c r="K33" i="4"/>
  <c r="J33" i="4"/>
  <c r="I33" i="4"/>
  <c r="H33" i="4"/>
  <c r="K32" i="4"/>
  <c r="J32" i="4"/>
  <c r="I32" i="4"/>
  <c r="H32" i="4"/>
  <c r="K31" i="4"/>
  <c r="J31" i="4"/>
  <c r="I31" i="4"/>
  <c r="H31" i="4"/>
  <c r="K30" i="4"/>
  <c r="J30" i="4"/>
  <c r="I30" i="4"/>
  <c r="H30" i="4"/>
  <c r="K29" i="4"/>
  <c r="J29" i="4"/>
  <c r="I29" i="4"/>
  <c r="H29" i="4"/>
  <c r="K28" i="4"/>
  <c r="J28" i="4"/>
  <c r="I28" i="4"/>
  <c r="H28" i="4"/>
  <c r="K27" i="4"/>
  <c r="J27" i="4"/>
  <c r="I27" i="4"/>
  <c r="H27" i="4"/>
  <c r="K26" i="4"/>
  <c r="J26" i="4"/>
  <c r="I26" i="4"/>
  <c r="H26" i="4"/>
  <c r="F25" i="4"/>
  <c r="E25" i="4"/>
  <c r="D25" i="4"/>
  <c r="C25" i="4"/>
  <c r="K9" i="4"/>
  <c r="K21" i="4"/>
  <c r="K20" i="4"/>
  <c r="K19" i="4"/>
  <c r="K18" i="4"/>
  <c r="K17" i="4"/>
  <c r="K16" i="4"/>
  <c r="K15" i="4"/>
  <c r="K14" i="4"/>
  <c r="K13" i="4"/>
  <c r="K12" i="4"/>
  <c r="K11" i="4"/>
  <c r="K10" i="4"/>
  <c r="K59" i="4" l="1"/>
  <c r="K25" i="4"/>
  <c r="I25" i="4"/>
  <c r="G25" i="4"/>
  <c r="J25" i="4"/>
  <c r="J42" i="4"/>
  <c r="G42" i="4"/>
  <c r="I42" i="4"/>
  <c r="J59" i="4"/>
  <c r="G59" i="4"/>
  <c r="I59" i="4"/>
  <c r="H59" i="4"/>
  <c r="K42" i="4"/>
  <c r="H42" i="4"/>
  <c r="H25" i="4"/>
  <c r="J21" i="4" l="1"/>
  <c r="I21" i="4"/>
  <c r="H21" i="4"/>
  <c r="G21" i="4"/>
  <c r="J20" i="4"/>
  <c r="I20" i="4"/>
  <c r="H20" i="4"/>
  <c r="G20" i="4"/>
  <c r="J19" i="4"/>
  <c r="I19" i="4"/>
  <c r="H19" i="4"/>
  <c r="G19" i="4"/>
  <c r="J18" i="4"/>
  <c r="I18" i="4"/>
  <c r="H18" i="4"/>
  <c r="G18" i="4"/>
  <c r="J17" i="4"/>
  <c r="I17" i="4"/>
  <c r="H17" i="4"/>
  <c r="G17" i="4"/>
  <c r="J16" i="4"/>
  <c r="I16" i="4"/>
  <c r="H16" i="4"/>
  <c r="G16" i="4"/>
  <c r="J15" i="4"/>
  <c r="I15" i="4"/>
  <c r="H15" i="4"/>
  <c r="G15" i="4"/>
  <c r="J14" i="4"/>
  <c r="I14" i="4"/>
  <c r="H14" i="4"/>
  <c r="G14" i="4"/>
  <c r="J13" i="4"/>
  <c r="I13" i="4"/>
  <c r="H13" i="4"/>
  <c r="G13" i="4"/>
  <c r="J12" i="4"/>
  <c r="I12" i="4"/>
  <c r="H12" i="4"/>
  <c r="G12" i="4"/>
  <c r="J11" i="4"/>
  <c r="I11" i="4"/>
  <c r="H11" i="4"/>
  <c r="G11" i="4"/>
  <c r="J10" i="4"/>
  <c r="I10" i="4"/>
  <c r="H10" i="4"/>
  <c r="G10" i="4"/>
  <c r="J9" i="4"/>
  <c r="I9" i="4"/>
  <c r="H9" i="4"/>
  <c r="G9" i="4"/>
  <c r="D8" i="4" l="1"/>
  <c r="E8" i="4"/>
  <c r="F8" i="4"/>
  <c r="C8" i="4"/>
  <c r="K8" i="4" l="1"/>
  <c r="F58" i="4"/>
  <c r="C41" i="4"/>
  <c r="C58" i="4"/>
  <c r="C24" i="4"/>
  <c r="E58" i="4"/>
  <c r="E41" i="4"/>
  <c r="E24" i="4"/>
  <c r="I8" i="4"/>
  <c r="F41" i="4"/>
  <c r="F24" i="4"/>
  <c r="D58" i="4"/>
  <c r="D41" i="4"/>
  <c r="D24" i="4"/>
  <c r="J8" i="4"/>
  <c r="H8" i="4"/>
  <c r="G8" i="4"/>
</calcChain>
</file>

<file path=xl/sharedStrings.xml><?xml version="1.0" encoding="utf-8"?>
<sst xmlns="http://schemas.openxmlformats.org/spreadsheetml/2006/main" count="77" uniqueCount="35">
  <si>
    <t>№ п/п</t>
  </si>
  <si>
    <t>Темп росту %</t>
  </si>
  <si>
    <t>Адміністративно-територіальні одиниці</t>
  </si>
  <si>
    <t>Відхилення +,- від минулого року</t>
  </si>
  <si>
    <t>Відсоток виконання до  розпису</t>
  </si>
  <si>
    <t>Відхилення від розпису</t>
  </si>
  <si>
    <t>Подільський райбюджет</t>
  </si>
  <si>
    <t xml:space="preserve"> Балтська мiська ОТГ</t>
  </si>
  <si>
    <t xml:space="preserve"> Куяльницька сiльська ОТГ</t>
  </si>
  <si>
    <t xml:space="preserve"> Любашiвська селищна ОТГ</t>
  </si>
  <si>
    <t xml:space="preserve"> Окнянська селищна ОТГ</t>
  </si>
  <si>
    <t xml:space="preserve"> Зеленогiрська селищна ОТГ</t>
  </si>
  <si>
    <t xml:space="preserve"> Ананьївська мiська ОТГ</t>
  </si>
  <si>
    <t xml:space="preserve"> Долинська сiльська ОТГ</t>
  </si>
  <si>
    <t xml:space="preserve"> Кодимська мiська ОТГ</t>
  </si>
  <si>
    <t xml:space="preserve"> Пiщанська сiльська ОТГ</t>
  </si>
  <si>
    <t xml:space="preserve"> Подiльська мiська ОТГ</t>
  </si>
  <si>
    <t xml:space="preserve"> Савранська селищна ОТГ</t>
  </si>
  <si>
    <t xml:space="preserve"> Слобiдська селищна ОТГ</t>
  </si>
  <si>
    <t>Подольський район</t>
  </si>
  <si>
    <t xml:space="preserve">Затверджено на 2022 рік </t>
  </si>
  <si>
    <t>ЗФ+СФ</t>
  </si>
  <si>
    <t>ПДФО</t>
  </si>
  <si>
    <t>ЗЕМЛЯ</t>
  </si>
  <si>
    <t>ЄДИНИЙ</t>
  </si>
  <si>
    <r>
      <t xml:space="preserve">Затверджено на </t>
    </r>
    <r>
      <rPr>
        <b/>
        <sz val="14"/>
        <color rgb="FF00B050"/>
        <rFont val="Times New Roman"/>
        <family val="1"/>
        <charset val="204"/>
      </rPr>
      <t>січень-липень</t>
    </r>
    <r>
      <rPr>
        <b/>
        <sz val="14"/>
        <rFont val="Times New Roman"/>
        <family val="1"/>
        <charset val="204"/>
      </rPr>
      <t xml:space="preserve"> 2022 року </t>
    </r>
  </si>
  <si>
    <r>
      <t xml:space="preserve">Фактично надійшло станом на </t>
    </r>
    <r>
      <rPr>
        <b/>
        <sz val="13"/>
        <color rgb="FF00B0F0"/>
        <rFont val="Times New Roman"/>
        <family val="1"/>
        <charset val="204"/>
      </rPr>
      <t>01.08.2021</t>
    </r>
    <r>
      <rPr>
        <b/>
        <sz val="13"/>
        <rFont val="Times New Roman"/>
        <family val="1"/>
        <charset val="204"/>
      </rPr>
      <t xml:space="preserve"> рік</t>
    </r>
  </si>
  <si>
    <r>
      <t xml:space="preserve">Фактично надійшло станом на </t>
    </r>
    <r>
      <rPr>
        <b/>
        <sz val="13"/>
        <color rgb="FF00B050"/>
        <rFont val="Times New Roman"/>
        <family val="1"/>
        <charset val="204"/>
      </rPr>
      <t>01.08.2022</t>
    </r>
    <r>
      <rPr>
        <b/>
        <sz val="13"/>
        <rFont val="Times New Roman"/>
        <family val="1"/>
        <charset val="204"/>
      </rPr>
      <t xml:space="preserve"> рік</t>
    </r>
  </si>
  <si>
    <t>Із 12 громад не виконано 1</t>
  </si>
  <si>
    <t>Відсоток виконання до річного плану</t>
  </si>
  <si>
    <t>тис. грн</t>
  </si>
  <si>
    <t>Аналіз надходжень доходів загального та спеціального фондів станом на 01.08.2022</t>
  </si>
  <si>
    <t>Із 12 громад не виконано 0</t>
  </si>
  <si>
    <t>Із 12 громад не виконано 5</t>
  </si>
  <si>
    <t>Із 12 громад не виконано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</si>
</sst>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-* #,##0.00\ _г_р_н_._-;\-* #,##0.00\ _г_р_н_._-;_-* &quot;-&quot;??\ _г_р_н_._-;_-@_-"/>
    <numFmt numFmtId="165" formatCode="#,##0.0"/>
    <numFmt numFmtId="166" formatCode="_-* #,##0\ _F_-;\-* #,##0\ _F_-;_-* &quot;-&quot;\ _F_-;_-@_-"/>
    <numFmt numFmtId="167" formatCode="_-* #,##0.00\ _F_-;\-* #,##0.00\ _F_-;_-* &quot;-&quot;??\ _F_-;_-@_-"/>
    <numFmt numFmtId="168" formatCode="0.0%"/>
    <numFmt numFmtId="169" formatCode="#,##0.0_ ;[Red]\-#,##0.0\ "/>
  </numFmts>
  <fonts count="42">
    <font>
      <sz val="10"/>
      <name val="Arial Cyr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Arial Cyr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6"/>
      <name val="Times New Roman"/>
      <family val="1"/>
      <charset val="204"/>
    </font>
    <font>
      <sz val="18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24"/>
      <name val="Times New Roman"/>
      <family val="1"/>
      <charset val="204"/>
    </font>
    <font>
      <b/>
      <sz val="18"/>
      <color indexed="56"/>
      <name val="Cambria"/>
      <family val="2"/>
      <charset val="204"/>
    </font>
    <font>
      <sz val="11"/>
      <color indexed="17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10"/>
      <name val="Calibri"/>
      <family val="2"/>
      <charset val="204"/>
    </font>
    <font>
      <i/>
      <sz val="11"/>
      <color indexed="23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name val="Helv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8"/>
      <name val="Helvetica-Narrow"/>
    </font>
    <font>
      <b/>
      <sz val="13"/>
      <name val="Times New Roman"/>
      <family val="1"/>
      <charset val="204"/>
    </font>
    <font>
      <sz val="10"/>
      <color indexed="13"/>
      <name val="Arial Cyr"/>
      <charset val="204"/>
    </font>
    <font>
      <i/>
      <sz val="18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3"/>
      <color rgb="FF00B0F0"/>
      <name val="Times New Roman"/>
      <family val="1"/>
      <charset val="204"/>
    </font>
    <font>
      <b/>
      <sz val="13"/>
      <color rgb="FF00B050"/>
      <name val="Times New Roman"/>
      <family val="1"/>
      <charset val="204"/>
    </font>
    <font>
      <b/>
      <sz val="14"/>
      <color rgb="FF00B050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color indexed="13"/>
      <name val="Arial Cyr"/>
      <charset val="204"/>
    </font>
    <font>
      <sz val="8"/>
      <name val="Times New Roman"/>
      <family val="1"/>
      <charset val="204"/>
    </font>
  </fonts>
  <fills count="27">
    <fill>
      <patternFill patternType="none"/>
    </fill>
    <fill>
      <patternFill patternType="gray125"/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5"/>
      </patternFill>
    </fill>
    <fill>
      <patternFill patternType="solid">
        <fgColor indexed="46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71">
    <xf numFmtId="0" fontId="0" fillId="0" borderId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6" borderId="0" applyNumberFormat="0" applyBorder="0" applyAlignment="0" applyProtection="0"/>
    <xf numFmtId="0" fontId="26" fillId="8" borderId="0" applyNumberFormat="0" applyBorder="0" applyAlignment="0" applyProtection="0"/>
    <xf numFmtId="0" fontId="26" fillId="7" borderId="0" applyNumberFormat="0" applyBorder="0" applyAlignment="0" applyProtection="0"/>
    <xf numFmtId="0" fontId="26" fillId="9" borderId="0" applyNumberFormat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10" borderId="0" applyNumberFormat="0" applyBorder="0" applyAlignment="0" applyProtection="0"/>
    <xf numFmtId="0" fontId="26" fillId="3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0" borderId="0" applyNumberFormat="0" applyBorder="0" applyAlignment="0" applyProtection="0"/>
    <xf numFmtId="0" fontId="26" fillId="12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3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25" fillId="16" borderId="0" applyNumberFormat="0" applyBorder="0" applyAlignment="0" applyProtection="0"/>
    <xf numFmtId="0" fontId="25" fillId="20" borderId="0" applyNumberFormat="0" applyBorder="0" applyAlignment="0" applyProtection="0"/>
    <xf numFmtId="0" fontId="28" fillId="0" borderId="0"/>
    <xf numFmtId="0" fontId="1" fillId="0" borderId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17" borderId="0" applyNumberFormat="0" applyBorder="0" applyAlignment="0" applyProtection="0"/>
    <xf numFmtId="0" fontId="25" fillId="19" borderId="0" applyNumberFormat="0" applyBorder="0" applyAlignment="0" applyProtection="0"/>
    <xf numFmtId="0" fontId="25" fillId="16" borderId="0" applyNumberFormat="0" applyBorder="0" applyAlignment="0" applyProtection="0"/>
    <xf numFmtId="0" fontId="25" fillId="23" borderId="0" applyNumberFormat="0" applyBorder="0" applyAlignment="0" applyProtection="0"/>
    <xf numFmtId="0" fontId="17" fillId="3" borderId="1" applyNumberFormat="0" applyAlignment="0" applyProtection="0"/>
    <xf numFmtId="0" fontId="14" fillId="7" borderId="0" applyNumberFormat="0" applyBorder="0" applyAlignment="0" applyProtection="0"/>
    <xf numFmtId="0" fontId="28" fillId="0" borderId="0"/>
    <xf numFmtId="0" fontId="20" fillId="0" borderId="3" applyNumberFormat="0" applyFill="0" applyAlignment="0" applyProtection="0"/>
    <xf numFmtId="0" fontId="21" fillId="24" borderId="5" applyNumberFormat="0" applyAlignment="0" applyProtection="0"/>
    <xf numFmtId="0" fontId="13" fillId="0" borderId="0" applyNumberFormat="0" applyFill="0" applyBorder="0" applyAlignment="0" applyProtection="0"/>
    <xf numFmtId="0" fontId="19" fillId="11" borderId="1" applyNumberFormat="0" applyAlignment="0" applyProtection="0"/>
    <xf numFmtId="0" fontId="1" fillId="0" borderId="0"/>
    <xf numFmtId="0" fontId="34" fillId="0" borderId="0"/>
    <xf numFmtId="0" fontId="35" fillId="0" borderId="0"/>
    <xf numFmtId="0" fontId="1" fillId="0" borderId="0"/>
    <xf numFmtId="0" fontId="24" fillId="0" borderId="4" applyNumberFormat="0" applyFill="0" applyAlignment="0" applyProtection="0"/>
    <xf numFmtId="0" fontId="15" fillId="8" borderId="0" applyNumberFormat="0" applyBorder="0" applyAlignment="0" applyProtection="0"/>
    <xf numFmtId="0" fontId="29" fillId="5" borderId="6" applyNumberFormat="0" applyFont="0" applyAlignment="0" applyProtection="0"/>
    <xf numFmtId="0" fontId="18" fillId="11" borderId="2" applyNumberFormat="0" applyAlignment="0" applyProtection="0"/>
    <xf numFmtId="0" fontId="16" fillId="12" borderId="0" applyNumberFormat="0" applyBorder="0" applyAlignment="0" applyProtection="0"/>
    <xf numFmtId="0" fontId="27" fillId="0" borderId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166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84">
    <xf numFmtId="0" fontId="0" fillId="0" borderId="0" xfId="0"/>
    <xf numFmtId="0" fontId="9" fillId="0" borderId="0" xfId="0" applyFont="1" applyBorder="1" applyProtection="1">
      <protection locked="0"/>
    </xf>
    <xf numFmtId="0" fontId="9" fillId="0" borderId="0" xfId="0" applyFont="1" applyProtection="1">
      <protection locked="0"/>
    </xf>
    <xf numFmtId="0" fontId="3" fillId="0" borderId="0" xfId="0" applyFont="1" applyAlignment="1" applyProtection="1">
      <alignment vertical="center" wrapText="1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Border="1" applyProtection="1">
      <protection locked="0"/>
    </xf>
    <xf numFmtId="0" fontId="2" fillId="0" borderId="0" xfId="0" applyFont="1" applyProtection="1">
      <protection locked="0"/>
    </xf>
    <xf numFmtId="0" fontId="6" fillId="0" borderId="0" xfId="0" applyFont="1" applyFill="1" applyAlignment="1" applyProtection="1">
      <alignment horizontal="center"/>
      <protection locked="0"/>
    </xf>
    <xf numFmtId="0" fontId="6" fillId="0" borderId="0" xfId="0" applyFont="1" applyFill="1" applyProtection="1">
      <protection locked="0"/>
    </xf>
    <xf numFmtId="0" fontId="2" fillId="0" borderId="0" xfId="0" applyFont="1" applyFill="1" applyProtection="1">
      <protection locked="0"/>
    </xf>
    <xf numFmtId="0" fontId="5" fillId="0" borderId="0" xfId="55" applyFont="1" applyFill="1" applyAlignment="1" applyProtection="1">
      <alignment horizontal="center" vertical="center" wrapText="1"/>
      <protection locked="0"/>
    </xf>
    <xf numFmtId="0" fontId="6" fillId="0" borderId="0" xfId="0" applyFont="1" applyBorder="1" applyProtection="1">
      <protection locked="0"/>
    </xf>
    <xf numFmtId="0" fontId="6" fillId="0" borderId="0" xfId="0" applyFont="1" applyProtection="1">
      <protection locked="0"/>
    </xf>
    <xf numFmtId="0" fontId="7" fillId="0" borderId="12" xfId="0" applyFont="1" applyFill="1" applyBorder="1" applyAlignment="1" applyProtection="1">
      <alignment horizontal="center" vertical="center" wrapText="1"/>
      <protection locked="0"/>
    </xf>
    <xf numFmtId="0" fontId="5" fillId="0" borderId="15" xfId="0" applyFont="1" applyFill="1" applyBorder="1" applyAlignment="1" applyProtection="1">
      <alignment horizontal="center" vertical="center" wrapText="1"/>
      <protection locked="0"/>
    </xf>
    <xf numFmtId="0" fontId="5" fillId="0" borderId="9" xfId="0" applyFont="1" applyFill="1" applyBorder="1" applyAlignment="1" applyProtection="1">
      <alignment horizontal="center" vertical="center" wrapText="1"/>
      <protection locked="0"/>
    </xf>
    <xf numFmtId="0" fontId="31" fillId="0" borderId="8" xfId="0" applyFont="1" applyFill="1" applyBorder="1" applyAlignment="1" applyProtection="1">
      <alignment horizontal="center" vertical="center" wrapText="1"/>
      <protection locked="0"/>
    </xf>
    <xf numFmtId="0" fontId="5" fillId="0" borderId="8" xfId="0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center" vertical="center" wrapText="1"/>
      <protection locked="0"/>
    </xf>
    <xf numFmtId="0" fontId="7" fillId="0" borderId="14" xfId="0" applyFont="1" applyFill="1" applyBorder="1" applyAlignment="1" applyProtection="1">
      <alignment horizontal="center"/>
      <protection locked="0"/>
    </xf>
    <xf numFmtId="0" fontId="3" fillId="0" borderId="17" xfId="0" applyFont="1" applyFill="1" applyBorder="1" applyAlignment="1" applyProtection="1">
      <alignment horizontal="center"/>
      <protection locked="0"/>
    </xf>
    <xf numFmtId="0" fontId="3" fillId="0" borderId="11" xfId="0" applyFont="1" applyFill="1" applyBorder="1" applyAlignment="1" applyProtection="1">
      <alignment horizontal="center"/>
      <protection locked="0"/>
    </xf>
    <xf numFmtId="0" fontId="3" fillId="0" borderId="11" xfId="0" applyFont="1" applyFill="1" applyBorder="1" applyAlignment="1" applyProtection="1">
      <alignment horizontal="center" vertical="center" wrapText="1"/>
      <protection locked="0"/>
    </xf>
    <xf numFmtId="0" fontId="3" fillId="0" borderId="19" xfId="0" applyFont="1" applyFill="1" applyBorder="1" applyAlignment="1" applyProtection="1">
      <alignment horizontal="center" vertical="center" wrapText="1"/>
      <protection locked="0"/>
    </xf>
    <xf numFmtId="0" fontId="39" fillId="0" borderId="0" xfId="0" applyFont="1" applyFill="1" applyBorder="1" applyAlignment="1" applyProtection="1">
      <alignment horizontal="center"/>
      <protection locked="0"/>
    </xf>
    <xf numFmtId="0" fontId="39" fillId="0" borderId="0" xfId="0" applyFont="1" applyFill="1" applyBorder="1" applyAlignment="1" applyProtection="1">
      <alignment horizontal="center" vertical="center" wrapText="1"/>
      <protection locked="0"/>
    </xf>
    <xf numFmtId="0" fontId="40" fillId="26" borderId="0" xfId="0" applyFont="1" applyFill="1" applyBorder="1" applyAlignment="1" applyProtection="1">
      <alignment vertical="top" wrapText="1"/>
      <protection locked="0"/>
    </xf>
    <xf numFmtId="0" fontId="41" fillId="0" borderId="0" xfId="0" applyFont="1" applyBorder="1" applyProtection="1">
      <protection locked="0"/>
    </xf>
    <xf numFmtId="0" fontId="41" fillId="0" borderId="0" xfId="0" applyFont="1" applyProtection="1"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165" fontId="10" fillId="0" borderId="0" xfId="0" applyNumberFormat="1" applyFont="1" applyFill="1" applyBorder="1" applyAlignment="1" applyProtection="1">
      <alignment vertical="center"/>
      <protection locked="0"/>
    </xf>
    <xf numFmtId="165" fontId="11" fillId="0" borderId="0" xfId="0" applyNumberFormat="1" applyFont="1" applyBorder="1" applyAlignment="1" applyProtection="1">
      <alignment vertical="center"/>
      <protection locked="0"/>
    </xf>
    <xf numFmtId="0" fontId="8" fillId="0" borderId="0" xfId="0" applyFont="1" applyBorder="1" applyAlignment="1" applyProtection="1">
      <alignment horizontal="justify" vertical="center" wrapText="1"/>
      <protection locked="0"/>
    </xf>
    <xf numFmtId="0" fontId="0" fillId="0" borderId="0" xfId="0" applyBorder="1" applyAlignment="1" applyProtection="1">
      <alignment vertical="center" wrapText="1"/>
      <protection locked="0"/>
    </xf>
    <xf numFmtId="0" fontId="6" fillId="0" borderId="0" xfId="0" applyFont="1" applyBorder="1" applyAlignment="1" applyProtection="1">
      <alignment vertical="center"/>
      <protection locked="0"/>
    </xf>
    <xf numFmtId="0" fontId="7" fillId="25" borderId="23" xfId="0" applyFont="1" applyFill="1" applyBorder="1" applyAlignment="1" applyProtection="1">
      <alignment horizontal="center" vertical="center"/>
      <protection locked="0"/>
    </xf>
    <xf numFmtId="0" fontId="11" fillId="25" borderId="16" xfId="0" applyFont="1" applyFill="1" applyBorder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6" fillId="0" borderId="27" xfId="0" applyFont="1" applyFill="1" applyBorder="1" applyAlignment="1" applyProtection="1">
      <alignment horizontal="center" vertical="center"/>
      <protection locked="0"/>
    </xf>
    <xf numFmtId="0" fontId="33" fillId="0" borderId="26" xfId="0" applyFont="1" applyFill="1" applyBorder="1" applyAlignment="1" applyProtection="1">
      <alignment vertical="center"/>
      <protection locked="0"/>
    </xf>
    <xf numFmtId="165" fontId="10" fillId="0" borderId="26" xfId="0" applyNumberFormat="1" applyFont="1" applyFill="1" applyBorder="1" applyAlignment="1" applyProtection="1">
      <alignment vertical="center"/>
      <protection locked="0"/>
    </xf>
    <xf numFmtId="165" fontId="6" fillId="0" borderId="0" xfId="0" applyNumberFormat="1" applyFont="1" applyFill="1" applyBorder="1" applyAlignment="1" applyProtection="1">
      <alignment vertical="center"/>
      <protection locked="0"/>
    </xf>
    <xf numFmtId="0" fontId="6" fillId="0" borderId="28" xfId="0" applyFont="1" applyFill="1" applyBorder="1" applyAlignment="1" applyProtection="1">
      <alignment horizontal="center" vertical="center"/>
      <protection locked="0"/>
    </xf>
    <xf numFmtId="0" fontId="10" fillId="0" borderId="7" xfId="0" applyFont="1" applyFill="1" applyBorder="1" applyAlignment="1" applyProtection="1">
      <alignment vertical="center"/>
      <protection locked="0"/>
    </xf>
    <xf numFmtId="165" fontId="10" fillId="0" borderId="7" xfId="0" applyNumberFormat="1" applyFont="1" applyFill="1" applyBorder="1" applyAlignment="1" applyProtection="1">
      <alignment vertical="center"/>
      <protection locked="0"/>
    </xf>
    <xf numFmtId="0" fontId="6" fillId="0" borderId="22" xfId="0" applyFont="1" applyFill="1" applyBorder="1" applyAlignment="1" applyProtection="1">
      <alignment horizontal="center" vertical="center"/>
      <protection locked="0"/>
    </xf>
    <xf numFmtId="0" fontId="10" fillId="0" borderId="18" xfId="0" applyFont="1" applyFill="1" applyBorder="1" applyAlignment="1" applyProtection="1">
      <alignment vertical="center"/>
      <protection locked="0"/>
    </xf>
    <xf numFmtId="165" fontId="10" fillId="0" borderId="18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39" fillId="0" borderId="0" xfId="0" applyFont="1" applyFill="1" applyBorder="1" applyAlignment="1" applyProtection="1">
      <alignment horizontal="center" vertical="center"/>
      <protection locked="0"/>
    </xf>
    <xf numFmtId="0" fontId="41" fillId="0" borderId="0" xfId="0" applyFont="1" applyBorder="1" applyAlignment="1" applyProtection="1">
      <alignment horizontal="justify" vertical="center" wrapText="1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41" fillId="0" borderId="0" xfId="0" applyFont="1" applyAlignment="1" applyProtection="1">
      <alignment vertical="center"/>
      <protection locked="0"/>
    </xf>
    <xf numFmtId="165" fontId="6" fillId="0" borderId="0" xfId="0" applyNumberFormat="1" applyFont="1" applyFill="1" applyProtection="1">
      <protection locked="0"/>
    </xf>
    <xf numFmtId="165" fontId="11" fillId="25" borderId="16" xfId="0" applyNumberFormat="1" applyFont="1" applyFill="1" applyBorder="1" applyAlignment="1" applyProtection="1">
      <alignment vertical="center"/>
    </xf>
    <xf numFmtId="165" fontId="11" fillId="25" borderId="29" xfId="0" applyNumberFormat="1" applyFont="1" applyFill="1" applyBorder="1" applyAlignment="1" applyProtection="1">
      <alignment vertical="center"/>
    </xf>
    <xf numFmtId="165" fontId="11" fillId="25" borderId="23" xfId="0" applyNumberFormat="1" applyFont="1" applyFill="1" applyBorder="1" applyAlignment="1" applyProtection="1">
      <alignment vertical="center"/>
    </xf>
    <xf numFmtId="165" fontId="10" fillId="0" borderId="26" xfId="0" applyNumberFormat="1" applyFont="1" applyFill="1" applyBorder="1" applyAlignment="1" applyProtection="1">
      <alignment vertical="center"/>
    </xf>
    <xf numFmtId="165" fontId="11" fillId="0" borderId="26" xfId="0" applyNumberFormat="1" applyFont="1" applyBorder="1" applyAlignment="1" applyProtection="1">
      <alignment vertical="center"/>
    </xf>
    <xf numFmtId="165" fontId="10" fillId="0" borderId="30" xfId="0" applyNumberFormat="1" applyFont="1" applyFill="1" applyBorder="1" applyAlignment="1" applyProtection="1">
      <alignment vertical="center"/>
    </xf>
    <xf numFmtId="165" fontId="10" fillId="0" borderId="27" xfId="0" applyNumberFormat="1" applyFont="1" applyFill="1" applyBorder="1" applyAlignment="1" applyProtection="1">
      <alignment vertical="center"/>
    </xf>
    <xf numFmtId="165" fontId="10" fillId="0" borderId="7" xfId="0" applyNumberFormat="1" applyFont="1" applyFill="1" applyBorder="1" applyAlignment="1" applyProtection="1">
      <alignment vertical="center"/>
    </xf>
    <xf numFmtId="165" fontId="11" fillId="0" borderId="7" xfId="0" applyNumberFormat="1" applyFont="1" applyBorder="1" applyAlignment="1" applyProtection="1">
      <alignment vertical="center"/>
    </xf>
    <xf numFmtId="165" fontId="10" fillId="0" borderId="13" xfId="0" applyNumberFormat="1" applyFont="1" applyFill="1" applyBorder="1" applyAlignment="1" applyProtection="1">
      <alignment vertical="center"/>
    </xf>
    <xf numFmtId="165" fontId="10" fillId="0" borderId="28" xfId="0" applyNumberFormat="1" applyFont="1" applyFill="1" applyBorder="1" applyAlignment="1" applyProtection="1">
      <alignment vertical="center"/>
    </xf>
    <xf numFmtId="165" fontId="10" fillId="0" borderId="18" xfId="0" applyNumberFormat="1" applyFont="1" applyFill="1" applyBorder="1" applyAlignment="1" applyProtection="1">
      <alignment vertical="center"/>
    </xf>
    <xf numFmtId="165" fontId="11" fillId="0" borderId="18" xfId="0" applyNumberFormat="1" applyFont="1" applyBorder="1" applyAlignment="1" applyProtection="1">
      <alignment vertical="center"/>
    </xf>
    <xf numFmtId="165" fontId="10" fillId="0" borderId="20" xfId="0" applyNumberFormat="1" applyFont="1" applyFill="1" applyBorder="1" applyAlignment="1" applyProtection="1">
      <alignment vertical="center"/>
    </xf>
    <xf numFmtId="165" fontId="10" fillId="0" borderId="22" xfId="0" applyNumberFormat="1" applyFont="1" applyFill="1" applyBorder="1" applyAlignment="1" applyProtection="1">
      <alignment vertical="center"/>
    </xf>
    <xf numFmtId="168" fontId="10" fillId="0" borderId="0" xfId="69" applyNumberFormat="1" applyFont="1" applyFill="1" applyAlignment="1" applyProtection="1">
      <alignment horizontal="center" vertical="center"/>
    </xf>
    <xf numFmtId="168" fontId="11" fillId="0" borderId="0" xfId="69" applyNumberFormat="1" applyFont="1" applyFill="1" applyAlignment="1" applyProtection="1">
      <alignment horizontal="center" vertical="center"/>
    </xf>
    <xf numFmtId="169" fontId="10" fillId="0" borderId="26" xfId="0" applyNumberFormat="1" applyFont="1" applyFill="1" applyBorder="1" applyAlignment="1" applyProtection="1">
      <alignment vertical="center"/>
    </xf>
    <xf numFmtId="169" fontId="10" fillId="0" borderId="7" xfId="0" applyNumberFormat="1" applyFont="1" applyFill="1" applyBorder="1" applyAlignment="1" applyProtection="1">
      <alignment vertical="center"/>
    </xf>
    <xf numFmtId="169" fontId="10" fillId="0" borderId="18" xfId="0" applyNumberFormat="1" applyFont="1" applyFill="1" applyBorder="1" applyAlignment="1" applyProtection="1">
      <alignment vertical="center"/>
    </xf>
    <xf numFmtId="0" fontId="5" fillId="0" borderId="24" xfId="0" applyFont="1" applyFill="1" applyBorder="1" applyAlignment="1" applyProtection="1">
      <alignment horizontal="center"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5" fillId="0" borderId="25" xfId="0" applyFont="1" applyFill="1" applyBorder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center" vertical="center" wrapText="1"/>
      <protection locked="0"/>
    </xf>
    <xf numFmtId="0" fontId="32" fillId="26" borderId="0" xfId="0" applyFont="1" applyFill="1" applyBorder="1" applyAlignment="1" applyProtection="1">
      <alignment vertical="top" wrapText="1"/>
      <protection locked="0"/>
    </xf>
  </cellXfs>
  <cellStyles count="71">
    <cellStyle name="20% — акцент1" xfId="1"/>
    <cellStyle name="20% — акцент2" xfId="2"/>
    <cellStyle name="20% — акцент3" xfId="3"/>
    <cellStyle name="20% — акцент4" xfId="4"/>
    <cellStyle name="20% — акцент5" xfId="5"/>
    <cellStyle name="20% — акцент6" xfId="6"/>
    <cellStyle name="20% – Акцентування1" xfId="7"/>
    <cellStyle name="20% – Акцентування2" xfId="8"/>
    <cellStyle name="20% – Акцентування3" xfId="9"/>
    <cellStyle name="20% – Акцентування4" xfId="10"/>
    <cellStyle name="20% – Акцентування5" xfId="11"/>
    <cellStyle name="20% – Акцентування6" xfId="12"/>
    <cellStyle name="40% — акцент1" xfId="13"/>
    <cellStyle name="40% — акцент2" xfId="14"/>
    <cellStyle name="40% — акцент3" xfId="15"/>
    <cellStyle name="40% — акцент4" xfId="16"/>
    <cellStyle name="40% — акцент5" xfId="17"/>
    <cellStyle name="40% — акцент6" xfId="18"/>
    <cellStyle name="40% – Акцентування1" xfId="19"/>
    <cellStyle name="40% – Акцентування2" xfId="20"/>
    <cellStyle name="40% – Акцентування3" xfId="21"/>
    <cellStyle name="40% – Акцентування4" xfId="22"/>
    <cellStyle name="40% – Акцентування5" xfId="23"/>
    <cellStyle name="40% – Акцентування6" xfId="24"/>
    <cellStyle name="60% — акцент1" xfId="25"/>
    <cellStyle name="60% — акцент2" xfId="26"/>
    <cellStyle name="60% — акцент3" xfId="27"/>
    <cellStyle name="60% — акцент4" xfId="28"/>
    <cellStyle name="60% — акцент5" xfId="29"/>
    <cellStyle name="60% — акцент6" xfId="30"/>
    <cellStyle name="60% – Акцентування1" xfId="31"/>
    <cellStyle name="60% – Акцентування2" xfId="32"/>
    <cellStyle name="60% – Акцентування3" xfId="33"/>
    <cellStyle name="60% – Акцентування4" xfId="34"/>
    <cellStyle name="60% – Акцентування5" xfId="35"/>
    <cellStyle name="60% – Акцентування6" xfId="36"/>
    <cellStyle name="Normal_Доходи" xfId="37"/>
    <cellStyle name="Normalny 2 2" xfId="38"/>
    <cellStyle name="Акцентування1" xfId="39"/>
    <cellStyle name="Акцентування2" xfId="40"/>
    <cellStyle name="Акцентування3" xfId="41"/>
    <cellStyle name="Акцентування4" xfId="42"/>
    <cellStyle name="Акцентування5" xfId="43"/>
    <cellStyle name="Акцентування6" xfId="44"/>
    <cellStyle name="Ввід" xfId="45"/>
    <cellStyle name="Добре" xfId="46"/>
    <cellStyle name="Звичайний 2" xfId="47"/>
    <cellStyle name="Зв'язана клітинка" xfId="48"/>
    <cellStyle name="Контрольна клітинка" xfId="49"/>
    <cellStyle name="Назва" xfId="50"/>
    <cellStyle name="Обчислення" xfId="51"/>
    <cellStyle name="Обычный" xfId="0" builtinId="0"/>
    <cellStyle name="Обычный 2" xfId="52"/>
    <cellStyle name="Обычный 2 2" xfId="53"/>
    <cellStyle name="Обычный 3" xfId="54"/>
    <cellStyle name="Обычный_Виконання місц.бюдж." xfId="55"/>
    <cellStyle name="Підсумок" xfId="56"/>
    <cellStyle name="Поганий" xfId="57"/>
    <cellStyle name="Примітка" xfId="58"/>
    <cellStyle name="Процентный" xfId="69" builtinId="5"/>
    <cellStyle name="Результат" xfId="59"/>
    <cellStyle name="Середній" xfId="60"/>
    <cellStyle name="Стиль 1" xfId="61"/>
    <cellStyle name="Текст попередження" xfId="62"/>
    <cellStyle name="Текст пояснення" xfId="63"/>
    <cellStyle name="Тысячи [0]_Example " xfId="64"/>
    <cellStyle name="Тысячи_Example " xfId="65"/>
    <cellStyle name="Финансовый 2" xfId="70"/>
    <cellStyle name="Фінансовий 2" xfId="66"/>
    <cellStyle name="Фінансовий 2 2" xfId="67"/>
    <cellStyle name="Фінансовий 3" xfId="68"/>
  </cellStyles>
  <dxfs count="32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ill>
        <patternFill>
          <bgColor indexed="45"/>
        </patternFill>
      </fill>
    </dxf>
    <dxf>
      <fill>
        <patternFill>
          <bgColor indexed="13"/>
        </patternFill>
      </fill>
    </dxf>
    <dxf>
      <font>
        <color rgb="FFFF0000"/>
      </font>
    </dxf>
    <dxf>
      <font>
        <color rgb="FFFF000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ill>
        <patternFill>
          <bgColor indexed="45"/>
        </patternFill>
      </fill>
    </dxf>
    <dxf>
      <fill>
        <patternFill>
          <bgColor indexed="13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ill>
        <patternFill>
          <bgColor indexed="45"/>
        </patternFill>
      </fill>
    </dxf>
    <dxf>
      <fill>
        <patternFill>
          <bgColor indexed="13"/>
        </patternFill>
      </fill>
    </dxf>
    <dxf>
      <font>
        <color rgb="FFFF000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ill>
        <patternFill>
          <bgColor indexed="45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1085;&#1072;&#1096;&#1072;%20&#1092;&#1086;&#1088;&#1084;&#1091;&#1083;&#1072;%2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</sheetNames>
    <sheetDataSet>
      <sheetData sheetId="0" refreshError="1">
        <row r="791">
          <cell r="V791">
            <v>0.39872236742203809</v>
          </cell>
        </row>
        <row r="793">
          <cell r="V793">
            <v>0.90600000000000003</v>
          </cell>
        </row>
        <row r="794">
          <cell r="V794">
            <v>1.1319999999999999</v>
          </cell>
        </row>
        <row r="795">
          <cell r="V795">
            <v>1.0640000000000001</v>
          </cell>
        </row>
        <row r="796">
          <cell r="V796">
            <v>1.331</v>
          </cell>
        </row>
        <row r="797">
          <cell r="V797">
            <v>2.7822975815143491E-2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C74"/>
  <sheetViews>
    <sheetView showZeros="0" tabSelected="1" view="pageBreakPreview" zoomScale="70" zoomScaleNormal="75" zoomScaleSheetLayoutView="70" workbookViewId="0">
      <pane xSplit="2" ySplit="5" topLeftCell="C6" activePane="bottomRight" state="frozen"/>
      <selection activeCell="C86" sqref="C86:C93"/>
      <selection pane="topRight" activeCell="C86" sqref="C86:C93"/>
      <selection pane="bottomLeft" activeCell="C86" sqref="C86:C93"/>
      <selection pane="bottomRight" activeCell="H69" sqref="H69"/>
    </sheetView>
  </sheetViews>
  <sheetFormatPr defaultRowHeight="12.75"/>
  <cols>
    <col min="1" max="1" width="4" style="8" customWidth="1"/>
    <col min="2" max="2" width="43.140625" style="9" customWidth="1"/>
    <col min="3" max="6" width="19.7109375" style="9" customWidth="1"/>
    <col min="7" max="7" width="16.85546875" style="9" customWidth="1"/>
    <col min="8" max="8" width="10.5703125" style="9" customWidth="1"/>
    <col min="9" max="9" width="14.140625" style="9" customWidth="1"/>
    <col min="10" max="10" width="15.28515625" style="9" customWidth="1"/>
    <col min="11" max="11" width="14" style="9" customWidth="1"/>
    <col min="12" max="12" width="9.140625" style="12"/>
    <col min="13" max="13" width="12.140625" style="12" bestFit="1" customWidth="1"/>
    <col min="14" max="14" width="15.28515625" style="12" customWidth="1"/>
    <col min="15" max="15" width="9.140625" style="12"/>
    <col min="16" max="16" width="14.7109375" style="12" customWidth="1"/>
    <col min="17" max="28" width="9.140625" style="12"/>
    <col min="29" max="16384" width="9.140625" style="13"/>
  </cols>
  <sheetData>
    <row r="1" spans="1:28" s="2" customFormat="1" ht="30" customHeight="1">
      <c r="A1" s="82" t="s">
        <v>31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s="7" customFormat="1" ht="18.75">
      <c r="A2" s="3"/>
      <c r="B2" s="3"/>
      <c r="C2" s="3"/>
      <c r="D2" s="3"/>
      <c r="E2" s="3"/>
      <c r="F2" s="3"/>
      <c r="G2" s="3"/>
      <c r="H2" s="3"/>
      <c r="I2" s="3"/>
      <c r="J2" s="4" t="s">
        <v>30</v>
      </c>
      <c r="K2" s="5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6"/>
      <c r="AB2" s="6"/>
    </row>
    <row r="3" spans="1:28" ht="14.25" customHeight="1" thickBot="1">
      <c r="D3" s="10"/>
      <c r="E3" s="10"/>
      <c r="J3" s="11"/>
      <c r="K3" s="11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</row>
    <row r="4" spans="1:28" s="22" customFormat="1" ht="94.5" thickBot="1">
      <c r="A4" s="14" t="s">
        <v>0</v>
      </c>
      <c r="B4" s="15" t="s">
        <v>2</v>
      </c>
      <c r="C4" s="16" t="s">
        <v>20</v>
      </c>
      <c r="D4" s="16" t="s">
        <v>25</v>
      </c>
      <c r="E4" s="17" t="s">
        <v>26</v>
      </c>
      <c r="F4" s="17" t="s">
        <v>27</v>
      </c>
      <c r="G4" s="18" t="s">
        <v>3</v>
      </c>
      <c r="H4" s="19" t="s">
        <v>1</v>
      </c>
      <c r="I4" s="20" t="s">
        <v>4</v>
      </c>
      <c r="J4" s="16" t="s">
        <v>5</v>
      </c>
      <c r="K4" s="16" t="s">
        <v>29</v>
      </c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21"/>
      <c r="AB4" s="21"/>
    </row>
    <row r="5" spans="1:28" ht="14.25" customHeight="1">
      <c r="A5" s="23">
        <v>1</v>
      </c>
      <c r="B5" s="24">
        <v>2</v>
      </c>
      <c r="C5" s="25">
        <v>3</v>
      </c>
      <c r="D5" s="25">
        <v>4</v>
      </c>
      <c r="E5" s="25">
        <v>5</v>
      </c>
      <c r="F5" s="25">
        <v>6</v>
      </c>
      <c r="G5" s="26">
        <v>7</v>
      </c>
      <c r="H5" s="26">
        <v>8</v>
      </c>
      <c r="I5" s="26">
        <v>9</v>
      </c>
      <c r="J5" s="27">
        <v>10</v>
      </c>
      <c r="K5" s="27">
        <v>10</v>
      </c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</row>
    <row r="6" spans="1:28" s="32" customFormat="1" ht="11.25">
      <c r="A6" s="28"/>
      <c r="B6" s="28"/>
      <c r="C6" s="28"/>
      <c r="D6" s="28"/>
      <c r="E6" s="28"/>
      <c r="F6" s="28"/>
      <c r="G6" s="29"/>
      <c r="H6" s="29"/>
      <c r="I6" s="29"/>
      <c r="J6" s="29"/>
      <c r="K6" s="29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1"/>
      <c r="AB6" s="31"/>
    </row>
    <row r="7" spans="1:28" s="39" customFormat="1" ht="24" thickBot="1">
      <c r="A7" s="33"/>
      <c r="B7" s="34" t="s">
        <v>21</v>
      </c>
      <c r="C7" s="35"/>
      <c r="D7" s="35"/>
      <c r="E7" s="35"/>
      <c r="F7" s="35"/>
      <c r="G7" s="35">
        <v>0</v>
      </c>
      <c r="H7" s="35">
        <v>0</v>
      </c>
      <c r="I7" s="36">
        <v>0</v>
      </c>
      <c r="J7" s="35">
        <v>0</v>
      </c>
      <c r="K7" s="35">
        <v>0</v>
      </c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7"/>
    </row>
    <row r="8" spans="1:28" s="42" customFormat="1" ht="23.25" thickBot="1">
      <c r="A8" s="40"/>
      <c r="B8" s="41" t="s">
        <v>19</v>
      </c>
      <c r="C8" s="59">
        <f>SUM(C9:C21)</f>
        <v>1335506.175</v>
      </c>
      <c r="D8" s="59">
        <f t="shared" ref="D8:F8" si="0">SUM(D9:D21)</f>
        <v>681221.84458000003</v>
      </c>
      <c r="E8" s="59">
        <f t="shared" si="0"/>
        <v>664283.12363999989</v>
      </c>
      <c r="F8" s="59">
        <f t="shared" si="0"/>
        <v>737433.28555999987</v>
      </c>
      <c r="G8" s="59">
        <f>F8-E8</f>
        <v>73150.161919999984</v>
      </c>
      <c r="H8" s="59">
        <f>F8/E8*100</f>
        <v>111.0118952772979</v>
      </c>
      <c r="I8" s="59">
        <f>F8/D8*100</f>
        <v>108.25156172357573</v>
      </c>
      <c r="J8" s="60">
        <f>F8-D8</f>
        <v>56211.440979999839</v>
      </c>
      <c r="K8" s="61">
        <f>IF(C8=0,0,F8/C8*100)</f>
        <v>55.217512233516999</v>
      </c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7"/>
    </row>
    <row r="9" spans="1:28" s="42" customFormat="1" ht="23.25">
      <c r="A9" s="43"/>
      <c r="B9" s="44" t="s">
        <v>6</v>
      </c>
      <c r="C9" s="62">
        <v>27.8</v>
      </c>
      <c r="D9" s="62">
        <v>9.9</v>
      </c>
      <c r="E9" s="62">
        <v>14.1</v>
      </c>
      <c r="F9" s="62">
        <v>12.79158</v>
      </c>
      <c r="G9" s="76">
        <f t="shared" ref="G9:G21" si="1">F9-E9</f>
        <v>-1.3084199999999999</v>
      </c>
      <c r="H9" s="62">
        <f t="shared" ref="H9:H21" si="2">IF(E9=0,0,F9/E9*100)</f>
        <v>90.720425531914898</v>
      </c>
      <c r="I9" s="63">
        <f t="shared" ref="I9:I21" si="3">IF(D9=0,0,F9/D9*100)</f>
        <v>129.20787878787877</v>
      </c>
      <c r="J9" s="64">
        <f t="shared" ref="J9:J21" si="4">F9-D9</f>
        <v>2.8915799999999994</v>
      </c>
      <c r="K9" s="65">
        <f>IF(C9=0,0,F9/C9*100)</f>
        <v>46.012877697841724</v>
      </c>
      <c r="L9" s="46"/>
      <c r="M9" s="39"/>
      <c r="N9" s="46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</row>
    <row r="10" spans="1:28" s="42" customFormat="1" ht="23.25">
      <c r="A10" s="47">
        <v>1</v>
      </c>
      <c r="B10" s="48" t="s">
        <v>7</v>
      </c>
      <c r="C10" s="49">
        <v>218138.89999999997</v>
      </c>
      <c r="D10" s="49">
        <v>114006.79999999999</v>
      </c>
      <c r="E10" s="49">
        <v>105630.1</v>
      </c>
      <c r="F10" s="49">
        <v>118617.69999999998</v>
      </c>
      <c r="G10" s="77">
        <f t="shared" si="1"/>
        <v>12987.599999999977</v>
      </c>
      <c r="H10" s="66">
        <f t="shared" si="2"/>
        <v>112.29535899331722</v>
      </c>
      <c r="I10" s="67">
        <f t="shared" si="3"/>
        <v>104.04440787742486</v>
      </c>
      <c r="J10" s="68">
        <f t="shared" si="4"/>
        <v>4610.8999999999942</v>
      </c>
      <c r="K10" s="69">
        <f t="shared" ref="K10:K21" si="5">IF(C10=0,0,F10/C10*100)</f>
        <v>54.377142270360764</v>
      </c>
      <c r="L10" s="38"/>
      <c r="M10" s="39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7"/>
    </row>
    <row r="11" spans="1:28" s="42" customFormat="1" ht="23.25">
      <c r="A11" s="47">
        <v>2</v>
      </c>
      <c r="B11" s="48" t="s">
        <v>8</v>
      </c>
      <c r="C11" s="49">
        <v>171680</v>
      </c>
      <c r="D11" s="49">
        <v>90758.699999999968</v>
      </c>
      <c r="E11" s="49">
        <v>91148.000000000015</v>
      </c>
      <c r="F11" s="49">
        <v>91235.207999999984</v>
      </c>
      <c r="G11" s="77">
        <f t="shared" si="1"/>
        <v>87.207999999969616</v>
      </c>
      <c r="H11" s="66">
        <f t="shared" si="2"/>
        <v>100.09567735989815</v>
      </c>
      <c r="I11" s="67">
        <f t="shared" si="3"/>
        <v>100.52502735274966</v>
      </c>
      <c r="J11" s="68">
        <f t="shared" si="4"/>
        <v>476.50800000001618</v>
      </c>
      <c r="K11" s="69">
        <f t="shared" si="5"/>
        <v>53.142595526561031</v>
      </c>
      <c r="L11" s="38"/>
      <c r="M11" s="39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7"/>
    </row>
    <row r="12" spans="1:28" s="42" customFormat="1" ht="23.25">
      <c r="A12" s="47">
        <v>3</v>
      </c>
      <c r="B12" s="48" t="s">
        <v>9</v>
      </c>
      <c r="C12" s="49">
        <v>130444.6</v>
      </c>
      <c r="D12" s="49">
        <v>59189.1</v>
      </c>
      <c r="E12" s="49">
        <v>58723.7</v>
      </c>
      <c r="F12" s="49">
        <v>61957.2</v>
      </c>
      <c r="G12" s="77">
        <f t="shared" si="1"/>
        <v>3233.5</v>
      </c>
      <c r="H12" s="66">
        <f t="shared" si="2"/>
        <v>105.50629473279103</v>
      </c>
      <c r="I12" s="67">
        <f t="shared" si="3"/>
        <v>104.67670567722773</v>
      </c>
      <c r="J12" s="68">
        <f t="shared" si="4"/>
        <v>2768.0999999999985</v>
      </c>
      <c r="K12" s="69">
        <f t="shared" si="5"/>
        <v>47.496945063268228</v>
      </c>
      <c r="L12" s="38"/>
      <c r="M12" s="39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7"/>
    </row>
    <row r="13" spans="1:28" s="42" customFormat="1" ht="23.25">
      <c r="A13" s="47">
        <v>4</v>
      </c>
      <c r="B13" s="48" t="s">
        <v>10</v>
      </c>
      <c r="C13" s="49">
        <v>114777.90000000001</v>
      </c>
      <c r="D13" s="49">
        <v>51549.8</v>
      </c>
      <c r="E13" s="49">
        <v>75806.900000000023</v>
      </c>
      <c r="F13" s="49">
        <v>73187.5</v>
      </c>
      <c r="G13" s="77">
        <f t="shared" si="1"/>
        <v>-2619.4000000000233</v>
      </c>
      <c r="H13" s="66">
        <f t="shared" si="2"/>
        <v>96.54464171467238</v>
      </c>
      <c r="I13" s="67">
        <f t="shared" si="3"/>
        <v>141.97436265514122</v>
      </c>
      <c r="J13" s="68">
        <f t="shared" si="4"/>
        <v>21637.699999999997</v>
      </c>
      <c r="K13" s="69">
        <f t="shared" si="5"/>
        <v>63.76445291297366</v>
      </c>
      <c r="L13" s="38"/>
      <c r="M13" s="39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7"/>
    </row>
    <row r="14" spans="1:28" s="42" customFormat="1" ht="23.25">
      <c r="A14" s="47">
        <v>5</v>
      </c>
      <c r="B14" s="48" t="s">
        <v>11</v>
      </c>
      <c r="C14" s="49">
        <v>38069.500000000007</v>
      </c>
      <c r="D14" s="49">
        <v>17808</v>
      </c>
      <c r="E14" s="49">
        <v>19646.896000000001</v>
      </c>
      <c r="F14" s="49">
        <v>23489.428000000004</v>
      </c>
      <c r="G14" s="77">
        <f t="shared" si="1"/>
        <v>3842.5320000000029</v>
      </c>
      <c r="H14" s="66">
        <f t="shared" si="2"/>
        <v>119.55795968991745</v>
      </c>
      <c r="I14" s="67">
        <f t="shared" si="3"/>
        <v>131.9037960467206</v>
      </c>
      <c r="J14" s="68">
        <f t="shared" si="4"/>
        <v>5681.4280000000035</v>
      </c>
      <c r="K14" s="69">
        <f t="shared" si="5"/>
        <v>61.701435532381566</v>
      </c>
      <c r="L14" s="38"/>
      <c r="M14" s="39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7"/>
    </row>
    <row r="15" spans="1:28" s="42" customFormat="1" ht="23.25">
      <c r="A15" s="47">
        <v>6</v>
      </c>
      <c r="B15" s="48" t="s">
        <v>12</v>
      </c>
      <c r="C15" s="49">
        <v>99098.900000000009</v>
      </c>
      <c r="D15" s="49">
        <v>52087.459580000017</v>
      </c>
      <c r="E15" s="49">
        <v>45644.336910000005</v>
      </c>
      <c r="F15" s="49">
        <v>53767.367279999999</v>
      </c>
      <c r="G15" s="77">
        <f t="shared" si="1"/>
        <v>8123.0303699999931</v>
      </c>
      <c r="H15" s="66">
        <f t="shared" si="2"/>
        <v>117.79635967988035</v>
      </c>
      <c r="I15" s="67">
        <f t="shared" si="3"/>
        <v>103.22516727355429</v>
      </c>
      <c r="J15" s="68">
        <f t="shared" si="4"/>
        <v>1679.9076999999816</v>
      </c>
      <c r="K15" s="69">
        <f t="shared" si="5"/>
        <v>54.256270533779883</v>
      </c>
      <c r="L15" s="38"/>
      <c r="M15" s="39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7"/>
    </row>
    <row r="16" spans="1:28" s="42" customFormat="1" ht="23.25">
      <c r="A16" s="47">
        <v>7</v>
      </c>
      <c r="B16" s="48" t="s">
        <v>13</v>
      </c>
      <c r="C16" s="49">
        <v>15536.8</v>
      </c>
      <c r="D16" s="49">
        <v>6358.7</v>
      </c>
      <c r="E16" s="49">
        <v>6522.7</v>
      </c>
      <c r="F16" s="49">
        <v>7696.3</v>
      </c>
      <c r="G16" s="77">
        <f t="shared" si="1"/>
        <v>1173.6000000000004</v>
      </c>
      <c r="H16" s="66">
        <f t="shared" si="2"/>
        <v>117.99254909776626</v>
      </c>
      <c r="I16" s="67">
        <f t="shared" si="3"/>
        <v>121.03574630034441</v>
      </c>
      <c r="J16" s="68">
        <f t="shared" si="4"/>
        <v>1337.6000000000004</v>
      </c>
      <c r="K16" s="69">
        <f t="shared" si="5"/>
        <v>49.535940476803461</v>
      </c>
      <c r="L16" s="38"/>
      <c r="M16" s="39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7"/>
    </row>
    <row r="17" spans="1:29" s="42" customFormat="1" ht="23.25">
      <c r="A17" s="47">
        <v>8</v>
      </c>
      <c r="B17" s="48" t="s">
        <v>14</v>
      </c>
      <c r="C17" s="49">
        <v>105785</v>
      </c>
      <c r="D17" s="49">
        <v>56083.199999999997</v>
      </c>
      <c r="E17" s="49">
        <v>56728.869730000006</v>
      </c>
      <c r="F17" s="49">
        <v>62247.745700000029</v>
      </c>
      <c r="G17" s="77">
        <f t="shared" si="1"/>
        <v>5518.8759700000228</v>
      </c>
      <c r="H17" s="66">
        <f t="shared" si="2"/>
        <v>109.7285138876678</v>
      </c>
      <c r="I17" s="67">
        <f t="shared" si="3"/>
        <v>110.99178666695202</v>
      </c>
      <c r="J17" s="68">
        <f t="shared" si="4"/>
        <v>6164.5457000000315</v>
      </c>
      <c r="K17" s="69">
        <f t="shared" si="5"/>
        <v>58.843641064423146</v>
      </c>
      <c r="L17" s="38"/>
      <c r="M17" s="39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7"/>
    </row>
    <row r="18" spans="1:29" s="42" customFormat="1" ht="23.25">
      <c r="A18" s="47">
        <v>9</v>
      </c>
      <c r="B18" s="48" t="s">
        <v>15</v>
      </c>
      <c r="C18" s="49">
        <v>21691.475000000002</v>
      </c>
      <c r="D18" s="49">
        <v>11004.285000000002</v>
      </c>
      <c r="E18" s="49">
        <v>9828.991</v>
      </c>
      <c r="F18" s="49">
        <v>10471.844999999999</v>
      </c>
      <c r="G18" s="77">
        <f t="shared" si="1"/>
        <v>642.85399999999936</v>
      </c>
      <c r="H18" s="66">
        <f t="shared" si="2"/>
        <v>106.5403864954195</v>
      </c>
      <c r="I18" s="67">
        <f t="shared" si="3"/>
        <v>95.161521171071058</v>
      </c>
      <c r="J18" s="68">
        <f t="shared" si="4"/>
        <v>-532.44000000000233</v>
      </c>
      <c r="K18" s="69">
        <f t="shared" si="5"/>
        <v>48.276315925957078</v>
      </c>
      <c r="L18" s="38"/>
      <c r="M18" s="39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7"/>
    </row>
    <row r="19" spans="1:29" s="42" customFormat="1" ht="23.25">
      <c r="A19" s="47">
        <v>10</v>
      </c>
      <c r="B19" s="48" t="s">
        <v>16</v>
      </c>
      <c r="C19" s="49">
        <v>326802</v>
      </c>
      <c r="D19" s="49">
        <v>176311.40000000002</v>
      </c>
      <c r="E19" s="49">
        <v>150984.52999999991</v>
      </c>
      <c r="F19" s="49">
        <v>186265.59999999998</v>
      </c>
      <c r="G19" s="77">
        <f t="shared" si="1"/>
        <v>35281.070000000065</v>
      </c>
      <c r="H19" s="66">
        <f t="shared" si="2"/>
        <v>123.36734101169178</v>
      </c>
      <c r="I19" s="67">
        <f t="shared" si="3"/>
        <v>105.64580622693708</v>
      </c>
      <c r="J19" s="68">
        <f t="shared" si="4"/>
        <v>9954.1999999999534</v>
      </c>
      <c r="K19" s="69">
        <f t="shared" si="5"/>
        <v>56.996468809860403</v>
      </c>
      <c r="L19" s="38"/>
      <c r="M19" s="39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7"/>
    </row>
    <row r="20" spans="1:29" s="42" customFormat="1" ht="23.25">
      <c r="A20" s="47">
        <v>11</v>
      </c>
      <c r="B20" s="48" t="s">
        <v>17</v>
      </c>
      <c r="C20" s="49">
        <v>74098.299999999988</v>
      </c>
      <c r="D20" s="49">
        <v>34599.699999999997</v>
      </c>
      <c r="E20" s="49">
        <v>31957.299999999996</v>
      </c>
      <c r="F20" s="49">
        <v>35852.699999999997</v>
      </c>
      <c r="G20" s="77">
        <f t="shared" si="1"/>
        <v>3895.4000000000015</v>
      </c>
      <c r="H20" s="66">
        <f t="shared" si="2"/>
        <v>112.18939021757157</v>
      </c>
      <c r="I20" s="67">
        <f t="shared" si="3"/>
        <v>103.62141868282096</v>
      </c>
      <c r="J20" s="68">
        <f t="shared" si="4"/>
        <v>1253</v>
      </c>
      <c r="K20" s="69">
        <f t="shared" si="5"/>
        <v>48.385320580904015</v>
      </c>
      <c r="L20" s="38"/>
      <c r="M20" s="39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7"/>
    </row>
    <row r="21" spans="1:29" s="42" customFormat="1" ht="24" thickBot="1">
      <c r="A21" s="50">
        <v>12</v>
      </c>
      <c r="B21" s="51" t="s">
        <v>18</v>
      </c>
      <c r="C21" s="52">
        <v>19355</v>
      </c>
      <c r="D21" s="52">
        <v>11454.8</v>
      </c>
      <c r="E21" s="52">
        <v>11646.7</v>
      </c>
      <c r="F21" s="52">
        <v>12631.9</v>
      </c>
      <c r="G21" s="78">
        <f t="shared" si="1"/>
        <v>985.19999999999891</v>
      </c>
      <c r="H21" s="70">
        <f t="shared" si="2"/>
        <v>108.45904848583719</v>
      </c>
      <c r="I21" s="71">
        <f t="shared" si="3"/>
        <v>110.2760414847924</v>
      </c>
      <c r="J21" s="72">
        <f t="shared" si="4"/>
        <v>1177.1000000000004</v>
      </c>
      <c r="K21" s="73">
        <f t="shared" si="5"/>
        <v>65.26427279772669</v>
      </c>
      <c r="L21" s="38"/>
      <c r="M21" s="39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7"/>
    </row>
    <row r="22" spans="1:29" s="42" customFormat="1" ht="23.25" customHeight="1" thickBot="1">
      <c r="A22" s="79" t="s">
        <v>28</v>
      </c>
      <c r="B22" s="80"/>
      <c r="C22" s="80"/>
      <c r="D22" s="80"/>
      <c r="E22" s="80"/>
      <c r="F22" s="80"/>
      <c r="G22" s="80"/>
      <c r="H22" s="80"/>
      <c r="I22" s="80"/>
      <c r="J22" s="81"/>
      <c r="K22" s="53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7"/>
    </row>
    <row r="23" spans="1:29" s="57" customFormat="1" ht="11.25">
      <c r="A23" s="54"/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5"/>
    </row>
    <row r="24" spans="1:29" s="9" customFormat="1" ht="24" thickBot="1">
      <c r="A24" s="8"/>
      <c r="B24" s="34" t="s">
        <v>22</v>
      </c>
      <c r="C24" s="74">
        <f>C25/$C$8</f>
        <v>0.49209087558131276</v>
      </c>
      <c r="D24" s="74">
        <f>D25/$D$8</f>
        <v>0.5200955677198521</v>
      </c>
      <c r="E24" s="74">
        <f>E25/$E$8</f>
        <v>0.43909887722524127</v>
      </c>
      <c r="F24" s="75">
        <f>F25/$F$8</f>
        <v>0.54806221584246118</v>
      </c>
      <c r="H24" s="58"/>
      <c r="K24" s="35">
        <v>0</v>
      </c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3"/>
    </row>
    <row r="25" spans="1:29" ht="23.25" thickBot="1">
      <c r="A25" s="40"/>
      <c r="B25" s="41" t="s">
        <v>19</v>
      </c>
      <c r="C25" s="59">
        <f>SUM(C26:C38)</f>
        <v>657190.40299999993</v>
      </c>
      <c r="D25" s="59">
        <f t="shared" ref="D25:F25" si="6">SUM(D26:D38)</f>
        <v>354300.462</v>
      </c>
      <c r="E25" s="59">
        <f t="shared" si="6"/>
        <v>291685.97375000006</v>
      </c>
      <c r="F25" s="59">
        <f t="shared" si="6"/>
        <v>404159.32051999995</v>
      </c>
      <c r="G25" s="59">
        <f>F25-E25</f>
        <v>112473.34676999989</v>
      </c>
      <c r="H25" s="59">
        <f>F25/E25*100</f>
        <v>138.55973783175438</v>
      </c>
      <c r="I25" s="59">
        <f>F25/D25*100</f>
        <v>114.07247911519798</v>
      </c>
      <c r="J25" s="60">
        <f>F25-D25</f>
        <v>49858.858519999951</v>
      </c>
      <c r="K25" s="61">
        <f>IF(C25=0,0,F25/C25*100)</f>
        <v>61.498055765126558</v>
      </c>
    </row>
    <row r="26" spans="1:29" ht="23.25">
      <c r="A26" s="43"/>
      <c r="B26" s="44" t="s">
        <v>6</v>
      </c>
      <c r="C26" s="45"/>
      <c r="D26" s="45"/>
      <c r="E26" s="45"/>
      <c r="F26" s="45"/>
      <c r="G26" s="76">
        <f t="shared" ref="G26:G38" si="7">F26-E26</f>
        <v>0</v>
      </c>
      <c r="H26" s="62">
        <f t="shared" ref="H26:H38" si="8">IF(E26=0,0,F26/E26*100)</f>
        <v>0</v>
      </c>
      <c r="I26" s="63">
        <f t="shared" ref="I26:I38" si="9">IF(D26=0,0,F26/D26*100)</f>
        <v>0</v>
      </c>
      <c r="J26" s="64">
        <f t="shared" ref="J26:J38" si="10">F26-D26</f>
        <v>0</v>
      </c>
      <c r="K26" s="65">
        <f>IF(C26=0,0,F26/C26*100)</f>
        <v>0</v>
      </c>
    </row>
    <row r="27" spans="1:29" ht="23.25">
      <c r="A27" s="47">
        <v>1</v>
      </c>
      <c r="B27" s="48" t="s">
        <v>7</v>
      </c>
      <c r="C27" s="49">
        <v>111090.4</v>
      </c>
      <c r="D27" s="49">
        <v>59614.400000000001</v>
      </c>
      <c r="E27" s="49">
        <v>48375.8</v>
      </c>
      <c r="F27" s="49">
        <v>69628.100000000006</v>
      </c>
      <c r="G27" s="77">
        <f t="shared" si="7"/>
        <v>21252.300000000003</v>
      </c>
      <c r="H27" s="66">
        <f t="shared" si="8"/>
        <v>143.93167658209271</v>
      </c>
      <c r="I27" s="67">
        <f t="shared" si="9"/>
        <v>116.79745162242681</v>
      </c>
      <c r="J27" s="68">
        <f t="shared" si="10"/>
        <v>10013.700000000004</v>
      </c>
      <c r="K27" s="69">
        <f t="shared" ref="K27:K38" si="11">IF(C27=0,0,F27/C27*100)</f>
        <v>62.67697298776492</v>
      </c>
    </row>
    <row r="28" spans="1:29" ht="23.25">
      <c r="A28" s="47">
        <v>2</v>
      </c>
      <c r="B28" s="48" t="s">
        <v>8</v>
      </c>
      <c r="C28" s="49">
        <v>48303.199999999997</v>
      </c>
      <c r="D28" s="49">
        <v>25403.5</v>
      </c>
      <c r="E28" s="49">
        <v>22090.9</v>
      </c>
      <c r="F28" s="49">
        <v>25582.641</v>
      </c>
      <c r="G28" s="77">
        <f t="shared" si="7"/>
        <v>3491.7409999999982</v>
      </c>
      <c r="H28" s="66">
        <f t="shared" si="8"/>
        <v>115.80624148404999</v>
      </c>
      <c r="I28" s="67">
        <f t="shared" si="9"/>
        <v>100.70518235676187</v>
      </c>
      <c r="J28" s="68">
        <f t="shared" si="10"/>
        <v>179.14099999999962</v>
      </c>
      <c r="K28" s="69">
        <f t="shared" si="11"/>
        <v>52.962621524039818</v>
      </c>
    </row>
    <row r="29" spans="1:29" ht="23.25">
      <c r="A29" s="47">
        <v>3</v>
      </c>
      <c r="B29" s="48" t="s">
        <v>9</v>
      </c>
      <c r="C29" s="49">
        <v>59063.4</v>
      </c>
      <c r="D29" s="49">
        <v>26935.3</v>
      </c>
      <c r="E29" s="49">
        <v>23107.7</v>
      </c>
      <c r="F29" s="49">
        <v>30652.9</v>
      </c>
      <c r="G29" s="77">
        <f t="shared" si="7"/>
        <v>7545.2000000000007</v>
      </c>
      <c r="H29" s="66">
        <f t="shared" si="8"/>
        <v>132.65231935675121</v>
      </c>
      <c r="I29" s="67">
        <f t="shared" si="9"/>
        <v>113.80196248046246</v>
      </c>
      <c r="J29" s="68">
        <f t="shared" si="10"/>
        <v>3717.6000000000022</v>
      </c>
      <c r="K29" s="69">
        <f t="shared" si="11"/>
        <v>51.898299115865321</v>
      </c>
    </row>
    <row r="30" spans="1:29" ht="23.25">
      <c r="A30" s="47">
        <v>4</v>
      </c>
      <c r="B30" s="48" t="s">
        <v>10</v>
      </c>
      <c r="C30" s="49">
        <v>50211.6</v>
      </c>
      <c r="D30" s="49">
        <v>25793.8</v>
      </c>
      <c r="E30" s="49">
        <v>34233.9</v>
      </c>
      <c r="F30" s="49">
        <v>34847.599999999999</v>
      </c>
      <c r="G30" s="77">
        <f t="shared" si="7"/>
        <v>613.69999999999709</v>
      </c>
      <c r="H30" s="66">
        <f t="shared" si="8"/>
        <v>101.79266750209585</v>
      </c>
      <c r="I30" s="67">
        <f t="shared" si="9"/>
        <v>135.10068310989462</v>
      </c>
      <c r="J30" s="68">
        <f t="shared" si="10"/>
        <v>9053.7999999999993</v>
      </c>
      <c r="K30" s="69">
        <f t="shared" si="11"/>
        <v>69.401492882122852</v>
      </c>
    </row>
    <row r="31" spans="1:29" ht="23.25">
      <c r="A31" s="47">
        <v>5</v>
      </c>
      <c r="B31" s="48" t="s">
        <v>11</v>
      </c>
      <c r="C31" s="49">
        <v>12260.2</v>
      </c>
      <c r="D31" s="49">
        <v>5440</v>
      </c>
      <c r="E31" s="49">
        <v>5246.1</v>
      </c>
      <c r="F31" s="49">
        <v>6479.8159999999998</v>
      </c>
      <c r="G31" s="77">
        <f t="shared" si="7"/>
        <v>1233.7159999999994</v>
      </c>
      <c r="H31" s="66">
        <f t="shared" si="8"/>
        <v>123.51682202016735</v>
      </c>
      <c r="I31" s="67">
        <f t="shared" si="9"/>
        <v>119.11426470588236</v>
      </c>
      <c r="J31" s="68">
        <f t="shared" si="10"/>
        <v>1039.8159999999998</v>
      </c>
      <c r="K31" s="69">
        <f t="shared" si="11"/>
        <v>52.8524493890801</v>
      </c>
    </row>
    <row r="32" spans="1:29" ht="23.25">
      <c r="A32" s="47">
        <v>6</v>
      </c>
      <c r="B32" s="48" t="s">
        <v>12</v>
      </c>
      <c r="C32" s="49">
        <v>61846.1</v>
      </c>
      <c r="D32" s="49">
        <v>35603.1</v>
      </c>
      <c r="E32" s="49">
        <v>26586.5</v>
      </c>
      <c r="F32" s="49">
        <v>36681.9</v>
      </c>
      <c r="G32" s="77">
        <f t="shared" si="7"/>
        <v>10095.400000000001</v>
      </c>
      <c r="H32" s="66">
        <f t="shared" si="8"/>
        <v>137.97190303349444</v>
      </c>
      <c r="I32" s="67">
        <f t="shared" si="9"/>
        <v>103.03007322396085</v>
      </c>
      <c r="J32" s="68">
        <f t="shared" si="10"/>
        <v>1078.8000000000029</v>
      </c>
      <c r="K32" s="69">
        <f t="shared" si="11"/>
        <v>59.311581490182895</v>
      </c>
    </row>
    <row r="33" spans="1:28" ht="23.25">
      <c r="A33" s="47">
        <v>7</v>
      </c>
      <c r="B33" s="48" t="s">
        <v>13</v>
      </c>
      <c r="C33" s="49">
        <v>6083.8</v>
      </c>
      <c r="D33" s="49">
        <v>2253.8000000000002</v>
      </c>
      <c r="E33" s="49">
        <v>2418.6999999999998</v>
      </c>
      <c r="F33" s="49">
        <v>4440.8999999999996</v>
      </c>
      <c r="G33" s="77">
        <f t="shared" si="7"/>
        <v>2022.1999999999998</v>
      </c>
      <c r="H33" s="66">
        <f t="shared" si="8"/>
        <v>183.60689626658947</v>
      </c>
      <c r="I33" s="67">
        <f t="shared" si="9"/>
        <v>197.04055373147568</v>
      </c>
      <c r="J33" s="68">
        <f t="shared" si="10"/>
        <v>2187.0999999999995</v>
      </c>
      <c r="K33" s="69">
        <f t="shared" si="11"/>
        <v>72.995496235905179</v>
      </c>
    </row>
    <row r="34" spans="1:28" ht="23.25">
      <c r="A34" s="47">
        <v>8</v>
      </c>
      <c r="B34" s="48" t="s">
        <v>14</v>
      </c>
      <c r="C34" s="49">
        <v>46200</v>
      </c>
      <c r="D34" s="49">
        <v>24094.400000000001</v>
      </c>
      <c r="E34" s="49">
        <v>20363.818749999995</v>
      </c>
      <c r="F34" s="49">
        <v>26432.01152</v>
      </c>
      <c r="G34" s="77">
        <f t="shared" si="7"/>
        <v>6068.1927700000051</v>
      </c>
      <c r="H34" s="66">
        <f t="shared" si="8"/>
        <v>129.79889403111099</v>
      </c>
      <c r="I34" s="67">
        <f t="shared" si="9"/>
        <v>109.70188724350886</v>
      </c>
      <c r="J34" s="68">
        <f t="shared" si="10"/>
        <v>2337.6115199999986</v>
      </c>
      <c r="K34" s="69">
        <f t="shared" si="11"/>
        <v>57.212146147186147</v>
      </c>
    </row>
    <row r="35" spans="1:28" ht="23.25">
      <c r="A35" s="47">
        <v>9</v>
      </c>
      <c r="B35" s="48" t="s">
        <v>15</v>
      </c>
      <c r="C35" s="49">
        <v>10944.102999999999</v>
      </c>
      <c r="D35" s="49">
        <v>4872.0619999999999</v>
      </c>
      <c r="E35" s="49">
        <v>4003.0949999999998</v>
      </c>
      <c r="F35" s="49">
        <v>4992.9620000000004</v>
      </c>
      <c r="G35" s="77">
        <f t="shared" si="7"/>
        <v>989.86700000000064</v>
      </c>
      <c r="H35" s="66">
        <f t="shared" si="8"/>
        <v>124.72754206432775</v>
      </c>
      <c r="I35" s="67">
        <f t="shared" si="9"/>
        <v>102.48149551463017</v>
      </c>
      <c r="J35" s="68">
        <f t="shared" si="10"/>
        <v>120.90000000000055</v>
      </c>
      <c r="K35" s="69">
        <f t="shared" si="11"/>
        <v>45.622395914950737</v>
      </c>
    </row>
    <row r="36" spans="1:28" ht="23.25">
      <c r="A36" s="47">
        <v>10</v>
      </c>
      <c r="B36" s="48" t="s">
        <v>16</v>
      </c>
      <c r="C36" s="49">
        <v>208728</v>
      </c>
      <c r="D36" s="49">
        <v>124092.2</v>
      </c>
      <c r="E36" s="49">
        <v>86723.56</v>
      </c>
      <c r="F36" s="49">
        <v>139529.39000000001</v>
      </c>
      <c r="G36" s="77">
        <f t="shared" si="7"/>
        <v>52805.830000000016</v>
      </c>
      <c r="H36" s="66">
        <f t="shared" si="8"/>
        <v>160.88983201335373</v>
      </c>
      <c r="I36" s="67">
        <f t="shared" si="9"/>
        <v>112.4400969601635</v>
      </c>
      <c r="J36" s="68">
        <f t="shared" si="10"/>
        <v>15437.190000000017</v>
      </c>
      <c r="K36" s="69">
        <f t="shared" si="11"/>
        <v>66.847471350274049</v>
      </c>
    </row>
    <row r="37" spans="1:28" ht="23.25">
      <c r="A37" s="47">
        <v>11</v>
      </c>
      <c r="B37" s="48" t="s">
        <v>17</v>
      </c>
      <c r="C37" s="49">
        <v>38159.599999999999</v>
      </c>
      <c r="D37" s="49">
        <v>17617.900000000001</v>
      </c>
      <c r="E37" s="49">
        <v>16058</v>
      </c>
      <c r="F37" s="49">
        <v>19642</v>
      </c>
      <c r="G37" s="77">
        <f t="shared" si="7"/>
        <v>3584</v>
      </c>
      <c r="H37" s="66">
        <f t="shared" si="8"/>
        <v>122.31909328683521</v>
      </c>
      <c r="I37" s="67">
        <f t="shared" si="9"/>
        <v>111.48888346511218</v>
      </c>
      <c r="J37" s="68">
        <f t="shared" si="10"/>
        <v>2024.0999999999985</v>
      </c>
      <c r="K37" s="69">
        <f t="shared" si="11"/>
        <v>51.473285883499834</v>
      </c>
    </row>
    <row r="38" spans="1:28" ht="24" thickBot="1">
      <c r="A38" s="50">
        <v>12</v>
      </c>
      <c r="B38" s="51" t="s">
        <v>18</v>
      </c>
      <c r="C38" s="52">
        <v>4300</v>
      </c>
      <c r="D38" s="52">
        <v>2580</v>
      </c>
      <c r="E38" s="52">
        <v>2477.9</v>
      </c>
      <c r="F38" s="52">
        <v>5249.1</v>
      </c>
      <c r="G38" s="78">
        <f t="shared" si="7"/>
        <v>2771.2000000000003</v>
      </c>
      <c r="H38" s="70">
        <f t="shared" si="8"/>
        <v>211.83663586101136</v>
      </c>
      <c r="I38" s="71">
        <f t="shared" si="9"/>
        <v>203.45348837209306</v>
      </c>
      <c r="J38" s="72">
        <f t="shared" si="10"/>
        <v>2669.1000000000004</v>
      </c>
      <c r="K38" s="73">
        <f t="shared" si="11"/>
        <v>122.07209302325582</v>
      </c>
    </row>
    <row r="39" spans="1:28" ht="19.5" thickBot="1">
      <c r="A39" s="79" t="s">
        <v>32</v>
      </c>
      <c r="B39" s="80"/>
      <c r="C39" s="80"/>
      <c r="D39" s="80"/>
      <c r="E39" s="80"/>
      <c r="F39" s="80"/>
      <c r="G39" s="80"/>
      <c r="H39" s="80"/>
      <c r="I39" s="80"/>
      <c r="J39" s="81"/>
      <c r="K39" s="53"/>
    </row>
    <row r="40" spans="1:28" s="32" customFormat="1" ht="11.25">
      <c r="A40" s="54"/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</row>
    <row r="41" spans="1:28" ht="24" thickBot="1">
      <c r="B41" s="34" t="s">
        <v>23</v>
      </c>
      <c r="C41" s="74">
        <f>C42/$C$8</f>
        <v>0.31301994990775689</v>
      </c>
      <c r="D41" s="74">
        <f>D42/$D$8</f>
        <v>0.29601558523762039</v>
      </c>
      <c r="E41" s="74">
        <f>E42/$E$8</f>
        <v>0.36403408658783321</v>
      </c>
      <c r="F41" s="75">
        <f>F42/$F$8</f>
        <v>0.28742317724245797</v>
      </c>
      <c r="K41" s="35">
        <v>0</v>
      </c>
    </row>
    <row r="42" spans="1:28" ht="23.25" thickBot="1">
      <c r="A42" s="40"/>
      <c r="B42" s="41" t="s">
        <v>19</v>
      </c>
      <c r="C42" s="59">
        <f>SUM(C43:C55)</f>
        <v>418040.076</v>
      </c>
      <c r="D42" s="59">
        <f t="shared" ref="D42:F42" si="12">SUM(D43:D55)</f>
        <v>201652.283</v>
      </c>
      <c r="E42" s="59">
        <f t="shared" si="12"/>
        <v>241821.70015000002</v>
      </c>
      <c r="F42" s="59">
        <f t="shared" si="12"/>
        <v>211955.41793999998</v>
      </c>
      <c r="G42" s="59">
        <f>F42-E42</f>
        <v>-29866.282210000034</v>
      </c>
      <c r="H42" s="59">
        <f>F42/E42*100</f>
        <v>87.649461486924366</v>
      </c>
      <c r="I42" s="59">
        <f>F42/D42*100</f>
        <v>105.10935695183773</v>
      </c>
      <c r="J42" s="60">
        <f>F42-D42</f>
        <v>10303.134939999989</v>
      </c>
      <c r="K42" s="61">
        <f>IF(C42=0,0,F42/C42*100)</f>
        <v>50.702176683175225</v>
      </c>
    </row>
    <row r="43" spans="1:28" ht="23.25">
      <c r="A43" s="43"/>
      <c r="B43" s="44" t="s">
        <v>6</v>
      </c>
      <c r="C43" s="45"/>
      <c r="D43" s="45"/>
      <c r="E43" s="45"/>
      <c r="F43" s="45"/>
      <c r="G43" s="76">
        <f t="shared" ref="G43:G55" si="13">F43-E43</f>
        <v>0</v>
      </c>
      <c r="H43" s="62">
        <f t="shared" ref="H43:H55" si="14">IF(E43=0,0,F43/E43*100)</f>
        <v>0</v>
      </c>
      <c r="I43" s="63">
        <f t="shared" ref="I43:I55" si="15">IF(D43=0,0,F43/D43*100)</f>
        <v>0</v>
      </c>
      <c r="J43" s="64">
        <f t="shared" ref="J43:J55" si="16">F43-D43</f>
        <v>0</v>
      </c>
      <c r="K43" s="65">
        <f>IF(C43=0,0,F43/C43*100)</f>
        <v>0</v>
      </c>
    </row>
    <row r="44" spans="1:28" ht="23.25">
      <c r="A44" s="47">
        <v>1</v>
      </c>
      <c r="B44" s="48" t="s">
        <v>7</v>
      </c>
      <c r="C44" s="49">
        <v>60705</v>
      </c>
      <c r="D44" s="49">
        <v>28536.1</v>
      </c>
      <c r="E44" s="49">
        <v>34568.5</v>
      </c>
      <c r="F44" s="49">
        <v>28801.8</v>
      </c>
      <c r="G44" s="77">
        <f t="shared" si="13"/>
        <v>-5766.7000000000007</v>
      </c>
      <c r="H44" s="66">
        <f t="shared" si="14"/>
        <v>83.318049669496801</v>
      </c>
      <c r="I44" s="67">
        <f t="shared" si="15"/>
        <v>100.93110130676581</v>
      </c>
      <c r="J44" s="68">
        <f t="shared" si="16"/>
        <v>265.70000000000073</v>
      </c>
      <c r="K44" s="69">
        <f t="shared" ref="K44:K55" si="17">IF(C44=0,0,F44/C44*100)</f>
        <v>47.445515196441804</v>
      </c>
    </row>
    <row r="45" spans="1:28" ht="23.25">
      <c r="A45" s="47">
        <v>2</v>
      </c>
      <c r="B45" s="48" t="s">
        <v>8</v>
      </c>
      <c r="C45" s="49">
        <v>103000</v>
      </c>
      <c r="D45" s="49">
        <v>57168.65</v>
      </c>
      <c r="E45" s="49">
        <v>58864.3</v>
      </c>
      <c r="F45" s="49">
        <v>57276.180999999997</v>
      </c>
      <c r="G45" s="77">
        <f t="shared" si="13"/>
        <v>-1588.1190000000061</v>
      </c>
      <c r="H45" s="66">
        <f t="shared" si="14"/>
        <v>97.302067636920839</v>
      </c>
      <c r="I45" s="67">
        <f t="shared" si="15"/>
        <v>100.18809434891325</v>
      </c>
      <c r="J45" s="68">
        <f t="shared" si="16"/>
        <v>107.5309999999954</v>
      </c>
      <c r="K45" s="69">
        <f t="shared" si="17"/>
        <v>55.607942718446601</v>
      </c>
    </row>
    <row r="46" spans="1:28" ht="23.25">
      <c r="A46" s="47">
        <v>3</v>
      </c>
      <c r="B46" s="48" t="s">
        <v>9</v>
      </c>
      <c r="C46" s="49">
        <v>35834</v>
      </c>
      <c r="D46" s="49">
        <v>16915.3</v>
      </c>
      <c r="E46" s="49">
        <v>18022.8</v>
      </c>
      <c r="F46" s="49">
        <v>17728.400000000001</v>
      </c>
      <c r="G46" s="77">
        <f t="shared" si="13"/>
        <v>-294.39999999999782</v>
      </c>
      <c r="H46" s="66">
        <f t="shared" si="14"/>
        <v>98.366513527309863</v>
      </c>
      <c r="I46" s="67">
        <f t="shared" si="15"/>
        <v>104.80689080300085</v>
      </c>
      <c r="J46" s="68">
        <f t="shared" si="16"/>
        <v>813.10000000000218</v>
      </c>
      <c r="K46" s="69">
        <f t="shared" si="17"/>
        <v>49.473684210526322</v>
      </c>
    </row>
    <row r="47" spans="1:28" ht="23.25">
      <c r="A47" s="47">
        <v>4</v>
      </c>
      <c r="B47" s="48" t="s">
        <v>10</v>
      </c>
      <c r="C47" s="49">
        <v>42002.8</v>
      </c>
      <c r="D47" s="49">
        <v>17633.599999999999</v>
      </c>
      <c r="E47" s="49">
        <v>29287.1</v>
      </c>
      <c r="F47" s="49">
        <v>29790</v>
      </c>
      <c r="G47" s="77">
        <f t="shared" si="13"/>
        <v>502.90000000000146</v>
      </c>
      <c r="H47" s="66">
        <f t="shared" si="14"/>
        <v>101.71713826223834</v>
      </c>
      <c r="I47" s="67">
        <f t="shared" si="15"/>
        <v>168.93884402504312</v>
      </c>
      <c r="J47" s="68">
        <f t="shared" si="16"/>
        <v>12156.400000000001</v>
      </c>
      <c r="K47" s="69">
        <f t="shared" si="17"/>
        <v>70.923843172359938</v>
      </c>
    </row>
    <row r="48" spans="1:28" ht="23.25">
      <c r="A48" s="47">
        <v>5</v>
      </c>
      <c r="B48" s="48" t="s">
        <v>11</v>
      </c>
      <c r="C48" s="49">
        <v>17750</v>
      </c>
      <c r="D48" s="49">
        <v>9200</v>
      </c>
      <c r="E48" s="49">
        <v>10194.120000000001</v>
      </c>
      <c r="F48" s="49">
        <v>12851.1</v>
      </c>
      <c r="G48" s="77">
        <f t="shared" si="13"/>
        <v>2656.9799999999996</v>
      </c>
      <c r="H48" s="66">
        <f t="shared" si="14"/>
        <v>126.06384857152946</v>
      </c>
      <c r="I48" s="67">
        <f t="shared" si="15"/>
        <v>139.68586956521739</v>
      </c>
      <c r="J48" s="68">
        <f t="shared" si="16"/>
        <v>3651.1000000000004</v>
      </c>
      <c r="K48" s="69">
        <f t="shared" si="17"/>
        <v>72.400563380281696</v>
      </c>
    </row>
    <row r="49" spans="1:28" ht="23.25">
      <c r="A49" s="47">
        <v>6</v>
      </c>
      <c r="B49" s="48" t="s">
        <v>12</v>
      </c>
      <c r="C49" s="49">
        <v>13113.3</v>
      </c>
      <c r="D49" s="49">
        <v>5153.8</v>
      </c>
      <c r="E49" s="49">
        <v>6748.4</v>
      </c>
      <c r="F49" s="49">
        <v>5403.6</v>
      </c>
      <c r="G49" s="77">
        <f t="shared" si="13"/>
        <v>-1344.7999999999993</v>
      </c>
      <c r="H49" s="66">
        <f t="shared" si="14"/>
        <v>80.072313437259211</v>
      </c>
      <c r="I49" s="67">
        <f t="shared" si="15"/>
        <v>104.8469090767977</v>
      </c>
      <c r="J49" s="68">
        <f t="shared" si="16"/>
        <v>249.80000000000018</v>
      </c>
      <c r="K49" s="69">
        <f t="shared" si="17"/>
        <v>41.207018828212583</v>
      </c>
    </row>
    <row r="50" spans="1:28" ht="23.25">
      <c r="A50" s="47">
        <v>7</v>
      </c>
      <c r="B50" s="48" t="s">
        <v>13</v>
      </c>
      <c r="C50" s="49">
        <v>3505</v>
      </c>
      <c r="D50" s="49">
        <v>1562.2</v>
      </c>
      <c r="E50" s="49">
        <v>1528.3</v>
      </c>
      <c r="F50" s="49">
        <v>1018.8</v>
      </c>
      <c r="G50" s="77">
        <f t="shared" si="13"/>
        <v>-509.5</v>
      </c>
      <c r="H50" s="66">
        <f t="shared" si="14"/>
        <v>66.662304521363609</v>
      </c>
      <c r="I50" s="67">
        <f t="shared" si="15"/>
        <v>65.215721418512345</v>
      </c>
      <c r="J50" s="68">
        <f t="shared" si="16"/>
        <v>-543.40000000000009</v>
      </c>
      <c r="K50" s="69">
        <f t="shared" si="17"/>
        <v>29.067047075606279</v>
      </c>
    </row>
    <row r="51" spans="1:28" ht="23.25">
      <c r="A51" s="47">
        <v>8</v>
      </c>
      <c r="B51" s="48" t="s">
        <v>14</v>
      </c>
      <c r="C51" s="49">
        <v>40560</v>
      </c>
      <c r="D51" s="49">
        <v>23026.2</v>
      </c>
      <c r="E51" s="49">
        <v>24718.972150000001</v>
      </c>
      <c r="F51" s="49">
        <v>24503.117940000004</v>
      </c>
      <c r="G51" s="77">
        <f t="shared" si="13"/>
        <v>-215.85420999999769</v>
      </c>
      <c r="H51" s="66">
        <f t="shared" si="14"/>
        <v>99.126767048847555</v>
      </c>
      <c r="I51" s="67">
        <f t="shared" si="15"/>
        <v>106.41407587878157</v>
      </c>
      <c r="J51" s="68">
        <f t="shared" si="16"/>
        <v>1476.917940000003</v>
      </c>
      <c r="K51" s="69">
        <f t="shared" si="17"/>
        <v>60.412026479289949</v>
      </c>
    </row>
    <row r="52" spans="1:28" ht="23.25">
      <c r="A52" s="47">
        <v>9</v>
      </c>
      <c r="B52" s="48" t="s">
        <v>15</v>
      </c>
      <c r="C52" s="49">
        <v>4739.9759999999997</v>
      </c>
      <c r="D52" s="49">
        <v>2466.433</v>
      </c>
      <c r="E52" s="49">
        <v>2606.8580000000002</v>
      </c>
      <c r="F52" s="49">
        <v>1431.039</v>
      </c>
      <c r="G52" s="77">
        <f t="shared" si="13"/>
        <v>-1175.8190000000002</v>
      </c>
      <c r="H52" s="66">
        <f t="shared" si="14"/>
        <v>54.895164984053594</v>
      </c>
      <c r="I52" s="67">
        <f t="shared" si="15"/>
        <v>58.020590869486419</v>
      </c>
      <c r="J52" s="68">
        <f t="shared" si="16"/>
        <v>-1035.394</v>
      </c>
      <c r="K52" s="69">
        <f t="shared" si="17"/>
        <v>30.190849067590221</v>
      </c>
    </row>
    <row r="53" spans="1:28" ht="23.25">
      <c r="A53" s="47">
        <v>10</v>
      </c>
      <c r="B53" s="48" t="s">
        <v>16</v>
      </c>
      <c r="C53" s="49">
        <v>66600</v>
      </c>
      <c r="D53" s="49">
        <v>25360</v>
      </c>
      <c r="E53" s="49">
        <v>40792.65</v>
      </c>
      <c r="F53" s="49">
        <v>20264.48</v>
      </c>
      <c r="G53" s="77">
        <f t="shared" si="13"/>
        <v>-20528.170000000002</v>
      </c>
      <c r="H53" s="66">
        <f t="shared" si="14"/>
        <v>49.676792265273271</v>
      </c>
      <c r="I53" s="67">
        <f t="shared" si="15"/>
        <v>79.907255520504734</v>
      </c>
      <c r="J53" s="68">
        <f t="shared" si="16"/>
        <v>-5095.5200000000004</v>
      </c>
      <c r="K53" s="69">
        <f t="shared" si="17"/>
        <v>30.427147147147149</v>
      </c>
    </row>
    <row r="54" spans="1:28" ht="23.25">
      <c r="A54" s="47">
        <v>11</v>
      </c>
      <c r="B54" s="48" t="s">
        <v>17</v>
      </c>
      <c r="C54" s="49">
        <v>16330</v>
      </c>
      <c r="D54" s="49">
        <v>6473</v>
      </c>
      <c r="E54" s="49">
        <v>6118.1</v>
      </c>
      <c r="F54" s="49">
        <v>6437.3</v>
      </c>
      <c r="G54" s="77">
        <f t="shared" si="13"/>
        <v>319.19999999999982</v>
      </c>
      <c r="H54" s="66">
        <f t="shared" si="14"/>
        <v>105.21730602638073</v>
      </c>
      <c r="I54" s="67">
        <f t="shared" si="15"/>
        <v>99.448478294453892</v>
      </c>
      <c r="J54" s="68">
        <f t="shared" si="16"/>
        <v>-35.699999999999818</v>
      </c>
      <c r="K54" s="69">
        <f t="shared" si="17"/>
        <v>39.420085731781995</v>
      </c>
    </row>
    <row r="55" spans="1:28" ht="24" thickBot="1">
      <c r="A55" s="50">
        <v>12</v>
      </c>
      <c r="B55" s="51" t="s">
        <v>18</v>
      </c>
      <c r="C55" s="52">
        <v>13900</v>
      </c>
      <c r="D55" s="52">
        <v>8157</v>
      </c>
      <c r="E55" s="52">
        <v>8371.6</v>
      </c>
      <c r="F55" s="52">
        <v>6449.6</v>
      </c>
      <c r="G55" s="78">
        <f t="shared" si="13"/>
        <v>-1922</v>
      </c>
      <c r="H55" s="70">
        <f t="shared" si="14"/>
        <v>77.041425772851071</v>
      </c>
      <c r="I55" s="71">
        <f t="shared" si="15"/>
        <v>79.068284908667408</v>
      </c>
      <c r="J55" s="72">
        <f t="shared" si="16"/>
        <v>-1707.3999999999996</v>
      </c>
      <c r="K55" s="73">
        <f t="shared" si="17"/>
        <v>46.400000000000006</v>
      </c>
    </row>
    <row r="56" spans="1:28" ht="19.5" thickBot="1">
      <c r="A56" s="79" t="s">
        <v>33</v>
      </c>
      <c r="B56" s="80"/>
      <c r="C56" s="80"/>
      <c r="D56" s="80"/>
      <c r="E56" s="80"/>
      <c r="F56" s="80"/>
      <c r="G56" s="80"/>
      <c r="H56" s="80"/>
      <c r="I56" s="80"/>
      <c r="J56" s="81"/>
      <c r="K56" s="53"/>
    </row>
    <row r="57" spans="1:28" s="32" customFormat="1" ht="11.25">
      <c r="A57" s="54"/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</row>
    <row r="58" spans="1:28" ht="24" thickBot="1">
      <c r="B58" s="34" t="s">
        <v>24</v>
      </c>
      <c r="C58" s="74">
        <f>C59/$C$8</f>
        <v>0.13296133355579579</v>
      </c>
      <c r="D58" s="74">
        <f>D59/$D$8</f>
        <v>0.11864751643399214</v>
      </c>
      <c r="E58" s="74">
        <f>E59/$E$8</f>
        <v>0.12752700319376131</v>
      </c>
      <c r="F58" s="75">
        <f>F59/$F$8</f>
        <v>0.11425635405922373</v>
      </c>
      <c r="K58" s="35">
        <v>0</v>
      </c>
    </row>
    <row r="59" spans="1:28" ht="23.25" thickBot="1">
      <c r="A59" s="40"/>
      <c r="B59" s="41" t="s">
        <v>19</v>
      </c>
      <c r="C59" s="59">
        <f>SUM(C60:C72)</f>
        <v>177570.682</v>
      </c>
      <c r="D59" s="59">
        <f t="shared" ref="D59:F59" si="18">SUM(D60:D72)</f>
        <v>80825.279999999999</v>
      </c>
      <c r="E59" s="59">
        <f t="shared" si="18"/>
        <v>84714.036030000003</v>
      </c>
      <c r="F59" s="59">
        <f t="shared" si="18"/>
        <v>84256.438569999984</v>
      </c>
      <c r="G59" s="59">
        <f>F59-E59</f>
        <v>-457.59746000001905</v>
      </c>
      <c r="H59" s="59">
        <f>F59/E59*100</f>
        <v>99.459832772177251</v>
      </c>
      <c r="I59" s="59">
        <f>F59/D59*100</f>
        <v>104.245155191544</v>
      </c>
      <c r="J59" s="60">
        <f>F59-D59</f>
        <v>3431.158569999985</v>
      </c>
      <c r="K59" s="61">
        <f>IF(C59=0,0,F59/C59*100)</f>
        <v>47.449521295412936</v>
      </c>
    </row>
    <row r="60" spans="1:28" ht="23.25">
      <c r="A60" s="43"/>
      <c r="B60" s="44" t="s">
        <v>6</v>
      </c>
      <c r="C60" s="45"/>
      <c r="D60" s="45"/>
      <c r="E60" s="45"/>
      <c r="F60" s="45"/>
      <c r="G60" s="76">
        <f t="shared" ref="G60:G72" si="19">F60-E60</f>
        <v>0</v>
      </c>
      <c r="H60" s="62">
        <f t="shared" ref="H60:H72" si="20">IF(E60=0,0,F60/E60*100)</f>
        <v>0</v>
      </c>
      <c r="I60" s="63">
        <f t="shared" ref="I60:I72" si="21">IF(D60=0,0,F60/D60*100)</f>
        <v>0</v>
      </c>
      <c r="J60" s="64">
        <f t="shared" ref="J60:J72" si="22">F60-D60</f>
        <v>0</v>
      </c>
      <c r="K60" s="65">
        <f>IF(C60=0,0,F60/C60*100)</f>
        <v>0</v>
      </c>
    </row>
    <row r="61" spans="1:28" ht="23.25">
      <c r="A61" s="47">
        <v>1</v>
      </c>
      <c r="B61" s="48" t="s">
        <v>7</v>
      </c>
      <c r="C61" s="49">
        <v>30000</v>
      </c>
      <c r="D61" s="49">
        <v>14766.6</v>
      </c>
      <c r="E61" s="49">
        <v>13904.6</v>
      </c>
      <c r="F61" s="49">
        <v>15014.6</v>
      </c>
      <c r="G61" s="77">
        <f t="shared" si="19"/>
        <v>1110</v>
      </c>
      <c r="H61" s="66">
        <f t="shared" si="20"/>
        <v>107.98296966471528</v>
      </c>
      <c r="I61" s="67">
        <f t="shared" si="21"/>
        <v>101.67946582151612</v>
      </c>
      <c r="J61" s="68">
        <f t="shared" si="22"/>
        <v>248</v>
      </c>
      <c r="K61" s="69">
        <f t="shared" ref="K61:K72" si="23">IF(C61=0,0,F61/C61*100)</f>
        <v>50.048666666666662</v>
      </c>
    </row>
    <row r="62" spans="1:28" ht="23.25">
      <c r="A62" s="47">
        <v>2</v>
      </c>
      <c r="B62" s="48" t="s">
        <v>8</v>
      </c>
      <c r="C62" s="49">
        <v>17970.7</v>
      </c>
      <c r="D62" s="49">
        <v>6927</v>
      </c>
      <c r="E62" s="49">
        <v>7644.3</v>
      </c>
      <c r="F62" s="49">
        <v>7008.165</v>
      </c>
      <c r="G62" s="77">
        <f t="shared" si="19"/>
        <v>-636.13500000000022</v>
      </c>
      <c r="H62" s="66">
        <f t="shared" si="20"/>
        <v>91.678309328519276</v>
      </c>
      <c r="I62" s="67">
        <f t="shared" si="21"/>
        <v>101.17171935902989</v>
      </c>
      <c r="J62" s="68">
        <f t="shared" si="22"/>
        <v>81.164999999999964</v>
      </c>
      <c r="K62" s="69">
        <f t="shared" si="23"/>
        <v>38.99772963768801</v>
      </c>
    </row>
    <row r="63" spans="1:28" ht="23.25">
      <c r="A63" s="47">
        <v>3</v>
      </c>
      <c r="B63" s="48" t="s">
        <v>9</v>
      </c>
      <c r="C63" s="49">
        <v>20552.8</v>
      </c>
      <c r="D63" s="49">
        <v>7922.5</v>
      </c>
      <c r="E63" s="49">
        <v>9051.6</v>
      </c>
      <c r="F63" s="49">
        <v>8548.7999999999993</v>
      </c>
      <c r="G63" s="77">
        <f t="shared" si="19"/>
        <v>-502.80000000000109</v>
      </c>
      <c r="H63" s="66">
        <f t="shared" si="20"/>
        <v>94.445180962481757</v>
      </c>
      <c r="I63" s="67">
        <f t="shared" si="21"/>
        <v>107.90533291259072</v>
      </c>
      <c r="J63" s="68">
        <f t="shared" si="22"/>
        <v>626.29999999999927</v>
      </c>
      <c r="K63" s="69">
        <f t="shared" si="23"/>
        <v>41.594332645673582</v>
      </c>
    </row>
    <row r="64" spans="1:28" ht="23.25">
      <c r="A64" s="47">
        <v>4</v>
      </c>
      <c r="B64" s="48" t="s">
        <v>10</v>
      </c>
      <c r="C64" s="49">
        <v>19706.099999999999</v>
      </c>
      <c r="D64" s="49">
        <v>6957.3</v>
      </c>
      <c r="E64" s="49">
        <v>10019.200000000001</v>
      </c>
      <c r="F64" s="49">
        <v>7347.4</v>
      </c>
      <c r="G64" s="77">
        <f t="shared" si="19"/>
        <v>-2671.8000000000011</v>
      </c>
      <c r="H64" s="66">
        <f t="shared" si="20"/>
        <v>73.333200255509411</v>
      </c>
      <c r="I64" s="67">
        <f t="shared" si="21"/>
        <v>105.607060210139</v>
      </c>
      <c r="J64" s="68">
        <f t="shared" si="22"/>
        <v>390.09999999999945</v>
      </c>
      <c r="K64" s="69">
        <f t="shared" si="23"/>
        <v>37.28490162944469</v>
      </c>
    </row>
    <row r="65" spans="1:28" ht="23.25">
      <c r="A65" s="47">
        <v>5</v>
      </c>
      <c r="B65" s="48" t="s">
        <v>11</v>
      </c>
      <c r="C65" s="49">
        <v>5986</v>
      </c>
      <c r="D65" s="49">
        <v>2382</v>
      </c>
      <c r="E65" s="49">
        <v>3133.61</v>
      </c>
      <c r="F65" s="49">
        <v>3073.3069999999998</v>
      </c>
      <c r="G65" s="77">
        <f t="shared" si="19"/>
        <v>-60.303000000000338</v>
      </c>
      <c r="H65" s="66">
        <f t="shared" si="20"/>
        <v>98.075606090100536</v>
      </c>
      <c r="I65" s="67">
        <f t="shared" si="21"/>
        <v>129.02212426532324</v>
      </c>
      <c r="J65" s="68">
        <f t="shared" si="22"/>
        <v>691.30699999999979</v>
      </c>
      <c r="K65" s="69">
        <f t="shared" si="23"/>
        <v>51.341580354159703</v>
      </c>
    </row>
    <row r="66" spans="1:28" ht="23.25">
      <c r="A66" s="47">
        <v>6</v>
      </c>
      <c r="B66" s="48" t="s">
        <v>12</v>
      </c>
      <c r="C66" s="49">
        <v>19661.2</v>
      </c>
      <c r="D66" s="49">
        <v>8445.5</v>
      </c>
      <c r="E66" s="49">
        <v>8706.7000000000007</v>
      </c>
      <c r="F66" s="49">
        <v>8469.9</v>
      </c>
      <c r="G66" s="77">
        <f t="shared" si="19"/>
        <v>-236.80000000000109</v>
      </c>
      <c r="H66" s="66">
        <f t="shared" si="20"/>
        <v>97.280255435469215</v>
      </c>
      <c r="I66" s="67">
        <f t="shared" si="21"/>
        <v>100.28891125451422</v>
      </c>
      <c r="J66" s="68">
        <f t="shared" si="22"/>
        <v>24.399999999999636</v>
      </c>
      <c r="K66" s="69">
        <f t="shared" si="23"/>
        <v>43.07926271031269</v>
      </c>
    </row>
    <row r="67" spans="1:28" ht="23.25">
      <c r="A67" s="47">
        <v>7</v>
      </c>
      <c r="B67" s="48" t="s">
        <v>13</v>
      </c>
      <c r="C67" s="49">
        <v>5185</v>
      </c>
      <c r="D67" s="49">
        <v>2097</v>
      </c>
      <c r="E67" s="49">
        <v>2358.8000000000002</v>
      </c>
      <c r="F67" s="49">
        <v>1952.1</v>
      </c>
      <c r="G67" s="77">
        <f t="shared" si="19"/>
        <v>-406.70000000000027</v>
      </c>
      <c r="H67" s="66">
        <f t="shared" si="20"/>
        <v>82.758182126504991</v>
      </c>
      <c r="I67" s="67">
        <f t="shared" si="21"/>
        <v>93.090128755364802</v>
      </c>
      <c r="J67" s="68">
        <f t="shared" si="22"/>
        <v>-144.90000000000009</v>
      </c>
      <c r="K67" s="69">
        <f t="shared" si="23"/>
        <v>37.64898746383799</v>
      </c>
    </row>
    <row r="68" spans="1:28" ht="23.25">
      <c r="A68" s="47">
        <v>8</v>
      </c>
      <c r="B68" s="48" t="s">
        <v>14</v>
      </c>
      <c r="C68" s="49">
        <v>14920</v>
      </c>
      <c r="D68" s="49">
        <v>7671.1</v>
      </c>
      <c r="E68" s="49">
        <v>8401.2940300000009</v>
      </c>
      <c r="F68" s="49">
        <v>8173.2985699999999</v>
      </c>
      <c r="G68" s="77">
        <f t="shared" si="19"/>
        <v>-227.995460000001</v>
      </c>
      <c r="H68" s="66">
        <f t="shared" si="20"/>
        <v>97.286186399549194</v>
      </c>
      <c r="I68" s="67">
        <f t="shared" si="21"/>
        <v>106.54663047020637</v>
      </c>
      <c r="J68" s="68">
        <f t="shared" si="22"/>
        <v>502.19856999999956</v>
      </c>
      <c r="K68" s="69">
        <f t="shared" si="23"/>
        <v>54.780821514745305</v>
      </c>
    </row>
    <row r="69" spans="1:28" ht="23.25">
      <c r="A69" s="47">
        <v>9</v>
      </c>
      <c r="B69" s="48" t="s">
        <v>15</v>
      </c>
      <c r="C69" s="49">
        <v>4076.6819999999998</v>
      </c>
      <c r="D69" s="49">
        <v>2157.9299999999998</v>
      </c>
      <c r="E69" s="49">
        <v>1974.432</v>
      </c>
      <c r="F69" s="49">
        <v>3057.2080000000001</v>
      </c>
      <c r="G69" s="77">
        <f t="shared" si="19"/>
        <v>1082.7760000000001</v>
      </c>
      <c r="H69" s="66">
        <f t="shared" si="20"/>
        <v>154.83987293560884</v>
      </c>
      <c r="I69" s="67">
        <f t="shared" si="21"/>
        <v>141.67317753587932</v>
      </c>
      <c r="J69" s="68">
        <f t="shared" si="22"/>
        <v>899.27800000000025</v>
      </c>
      <c r="K69" s="69">
        <f t="shared" si="23"/>
        <v>74.992555220152084</v>
      </c>
    </row>
    <row r="70" spans="1:28" ht="23.25">
      <c r="A70" s="47">
        <v>10</v>
      </c>
      <c r="B70" s="48" t="s">
        <v>16</v>
      </c>
      <c r="C70" s="49">
        <v>22580</v>
      </c>
      <c r="D70" s="49">
        <v>12364.65</v>
      </c>
      <c r="E70" s="49">
        <v>11199.9</v>
      </c>
      <c r="F70" s="49">
        <v>12628.96</v>
      </c>
      <c r="G70" s="77">
        <f t="shared" si="19"/>
        <v>1429.0599999999995</v>
      </c>
      <c r="H70" s="66">
        <f t="shared" si="20"/>
        <v>112.75957821051973</v>
      </c>
      <c r="I70" s="67">
        <f t="shared" si="21"/>
        <v>102.13762621667415</v>
      </c>
      <c r="J70" s="68">
        <f t="shared" si="22"/>
        <v>264.30999999999949</v>
      </c>
      <c r="K70" s="69">
        <f t="shared" si="23"/>
        <v>55.929849424269264</v>
      </c>
    </row>
    <row r="71" spans="1:28" ht="23.25">
      <c r="A71" s="47">
        <v>11</v>
      </c>
      <c r="B71" s="48" t="s">
        <v>17</v>
      </c>
      <c r="C71" s="49">
        <v>15932.2</v>
      </c>
      <c r="D71" s="49">
        <v>8519.2000000000007</v>
      </c>
      <c r="E71" s="49">
        <v>7659.6</v>
      </c>
      <c r="F71" s="49">
        <v>8283.2999999999993</v>
      </c>
      <c r="G71" s="77">
        <f t="shared" si="19"/>
        <v>623.69999999999891</v>
      </c>
      <c r="H71" s="66">
        <f t="shared" si="20"/>
        <v>108.14272285759046</v>
      </c>
      <c r="I71" s="67">
        <f t="shared" si="21"/>
        <v>97.230960653582471</v>
      </c>
      <c r="J71" s="68">
        <f t="shared" si="22"/>
        <v>-235.90000000000146</v>
      </c>
      <c r="K71" s="69">
        <f t="shared" si="23"/>
        <v>51.990936593816294</v>
      </c>
    </row>
    <row r="72" spans="1:28" ht="24" thickBot="1">
      <c r="A72" s="50">
        <v>12</v>
      </c>
      <c r="B72" s="51" t="s">
        <v>18</v>
      </c>
      <c r="C72" s="52">
        <v>1000</v>
      </c>
      <c r="D72" s="52">
        <v>614.5</v>
      </c>
      <c r="E72" s="52">
        <v>660</v>
      </c>
      <c r="F72" s="52">
        <v>699.4</v>
      </c>
      <c r="G72" s="78">
        <f t="shared" si="19"/>
        <v>39.399999999999977</v>
      </c>
      <c r="H72" s="70">
        <f t="shared" si="20"/>
        <v>105.96969696969695</v>
      </c>
      <c r="I72" s="71">
        <f t="shared" si="21"/>
        <v>113.81611065907242</v>
      </c>
      <c r="J72" s="72">
        <f t="shared" si="22"/>
        <v>84.899999999999977</v>
      </c>
      <c r="K72" s="73">
        <f t="shared" si="23"/>
        <v>69.94</v>
      </c>
    </row>
    <row r="73" spans="1:28" ht="19.5" thickBot="1">
      <c r="A73" s="79" t="s">
        <v>34</v>
      </c>
      <c r="B73" s="80"/>
      <c r="C73" s="80"/>
      <c r="D73" s="80"/>
      <c r="E73" s="80"/>
      <c r="F73" s="80"/>
      <c r="G73" s="80"/>
      <c r="H73" s="80"/>
      <c r="I73" s="80"/>
      <c r="J73" s="81"/>
      <c r="K73" s="53"/>
    </row>
    <row r="74" spans="1:28" s="32" customFormat="1" ht="11.25">
      <c r="A74" s="54"/>
      <c r="B74" s="54"/>
      <c r="C74" s="54"/>
      <c r="D74" s="54"/>
      <c r="E74" s="54"/>
      <c r="F74" s="54"/>
      <c r="G74" s="54"/>
      <c r="H74" s="54"/>
      <c r="I74" s="54"/>
      <c r="J74" s="54"/>
      <c r="K74" s="54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</row>
  </sheetData>
  <sheetProtection formatCells="0" formatColumns="0" formatRows="0"/>
  <customSheetViews>
    <customSheetView guid="{F988DB99-1DB2-4CB0-AB88-A68E3C007FFC}" scale="75" showPageBreaks="1" zeroValues="0" printArea="1" view="pageBreakPreview">
      <pane xSplit="3" ySplit="5" topLeftCell="D99" activePane="bottomRight" state="frozen"/>
      <selection pane="bottomRight" activeCell="N120" sqref="N120"/>
      <colBreaks count="1" manualBreakCount="1">
        <brk id="11" max="40" man="1"/>
      </colBreaks>
      <pageMargins left="0.19685039370078741" right="0.19685039370078741" top="0.19685039370078741" bottom="0.19685039370078741" header="0.51181102362204722" footer="0.51181102362204722"/>
      <printOptions horizontalCentered="1"/>
      <pageSetup paperSize="9" scale="50" orientation="portrait" r:id="rId1"/>
      <headerFooter alignWithMargins="0"/>
    </customSheetView>
    <customSheetView guid="{B43ABBA1-09B9-4356-8B02-A5E60F5AC9DF}" scale="75" showPageBreaks="1" zeroValues="0" printArea="1" view="pageBreakPreview">
      <pane xSplit="3" ySplit="5" topLeftCell="D6" activePane="bottomRight" state="frozen"/>
      <selection pane="bottomRight" activeCell="O15" sqref="O15"/>
      <colBreaks count="1" manualBreakCount="1">
        <brk id="11" max="40" man="1"/>
      </colBreaks>
      <pageMargins left="0.19685039370078741" right="0.19685039370078741" top="0.19685039370078741" bottom="0.19685039370078741" header="0.51181102362204722" footer="0.51181102362204722"/>
      <printOptions horizontalCentered="1"/>
      <pageSetup paperSize="9" scale="50" orientation="portrait" r:id="rId2"/>
      <headerFooter alignWithMargins="0"/>
    </customSheetView>
  </customSheetViews>
  <mergeCells count="6">
    <mergeCell ref="A1:K1"/>
    <mergeCell ref="L2:Z5"/>
    <mergeCell ref="A39:J39"/>
    <mergeCell ref="A56:J56"/>
    <mergeCell ref="A73:J73"/>
    <mergeCell ref="A22:J22"/>
  </mergeCells>
  <phoneticPr fontId="4" type="noConversion"/>
  <conditionalFormatting sqref="L9">
    <cfRule type="cellIs" dxfId="31" priority="285" stopIfTrue="1" operator="lessThan">
      <formula>0</formula>
    </cfRule>
  </conditionalFormatting>
  <conditionalFormatting sqref="I7 I9:I21">
    <cfRule type="cellIs" dxfId="30" priority="287" stopIfTrue="1" operator="greaterThanOrEqual">
      <formula>100</formula>
    </cfRule>
    <cfRule type="cellIs" dxfId="29" priority="288" stopIfTrue="1" operator="between">
      <formula>100</formula>
      <formula>0.000001</formula>
    </cfRule>
    <cfRule type="cellIs" dxfId="28" priority="289" stopIfTrue="1" operator="lessThan">
      <formula>0</formula>
    </cfRule>
  </conditionalFormatting>
  <conditionalFormatting sqref="H9:H21 H7">
    <cfRule type="cellIs" dxfId="27" priority="290" stopIfTrue="1" operator="between">
      <formula>0.000001</formula>
      <formula>99.9999999</formula>
    </cfRule>
    <cfRule type="cellIs" dxfId="26" priority="291" stopIfTrue="1" operator="lessThan">
      <formula>0</formula>
    </cfRule>
  </conditionalFormatting>
  <conditionalFormatting sqref="J7:J21">
    <cfRule type="cellIs" dxfId="25" priority="182" stopIfTrue="1" operator="lessThan">
      <formula>0</formula>
    </cfRule>
  </conditionalFormatting>
  <conditionalFormatting sqref="I60:I72">
    <cfRule type="cellIs" dxfId="24" priority="17" stopIfTrue="1" operator="greaterThanOrEqual">
      <formula>100</formula>
    </cfRule>
    <cfRule type="cellIs" dxfId="23" priority="18" stopIfTrue="1" operator="between">
      <formula>100</formula>
      <formula>0.000001</formula>
    </cfRule>
    <cfRule type="cellIs" dxfId="22" priority="19" stopIfTrue="1" operator="lessThan">
      <formula>0</formula>
    </cfRule>
  </conditionalFormatting>
  <conditionalFormatting sqref="H60:H72">
    <cfRule type="cellIs" dxfId="21" priority="20" stopIfTrue="1" operator="between">
      <formula>0.000001</formula>
      <formula>99.9999999</formula>
    </cfRule>
    <cfRule type="cellIs" dxfId="20" priority="21" stopIfTrue="1" operator="lessThan">
      <formula>0</formula>
    </cfRule>
  </conditionalFormatting>
  <conditionalFormatting sqref="K7:K21">
    <cfRule type="cellIs" dxfId="19" priority="61" stopIfTrue="1" operator="lessThan">
      <formula>0</formula>
    </cfRule>
  </conditionalFormatting>
  <conditionalFormatting sqref="K24">
    <cfRule type="cellIs" dxfId="18" priority="47" stopIfTrue="1" operator="lessThan">
      <formula>0</formula>
    </cfRule>
  </conditionalFormatting>
  <conditionalFormatting sqref="K41">
    <cfRule type="cellIs" dxfId="17" priority="46" stopIfTrue="1" operator="lessThan">
      <formula>0</formula>
    </cfRule>
  </conditionalFormatting>
  <conditionalFormatting sqref="K58">
    <cfRule type="cellIs" dxfId="16" priority="45" stopIfTrue="1" operator="lessThan">
      <formula>0</formula>
    </cfRule>
  </conditionalFormatting>
  <conditionalFormatting sqref="I26:I38">
    <cfRule type="cellIs" dxfId="15" priority="31" stopIfTrue="1" operator="greaterThanOrEqual">
      <formula>100</formula>
    </cfRule>
    <cfRule type="cellIs" dxfId="14" priority="32" stopIfTrue="1" operator="between">
      <formula>100</formula>
      <formula>0.000001</formula>
    </cfRule>
    <cfRule type="cellIs" dxfId="13" priority="33" stopIfTrue="1" operator="lessThan">
      <formula>0</formula>
    </cfRule>
  </conditionalFormatting>
  <conditionalFormatting sqref="H26:H38">
    <cfRule type="cellIs" dxfId="12" priority="34" stopIfTrue="1" operator="between">
      <formula>0.000001</formula>
      <formula>99.9999999</formula>
    </cfRule>
    <cfRule type="cellIs" dxfId="11" priority="35" stopIfTrue="1" operator="lessThan">
      <formula>0</formula>
    </cfRule>
  </conditionalFormatting>
  <conditionalFormatting sqref="J25:J38">
    <cfRule type="cellIs" dxfId="10" priority="30" stopIfTrue="1" operator="lessThan">
      <formula>0</formula>
    </cfRule>
  </conditionalFormatting>
  <conditionalFormatting sqref="K25:K38">
    <cfRule type="cellIs" dxfId="9" priority="29" stopIfTrue="1" operator="lessThan">
      <formula>0</formula>
    </cfRule>
  </conditionalFormatting>
  <conditionalFormatting sqref="I43:I55">
    <cfRule type="cellIs" dxfId="8" priority="24" stopIfTrue="1" operator="greaterThanOrEqual">
      <formula>100</formula>
    </cfRule>
    <cfRule type="cellIs" dxfId="7" priority="25" stopIfTrue="1" operator="between">
      <formula>100</formula>
      <formula>0.000001</formula>
    </cfRule>
    <cfRule type="cellIs" dxfId="6" priority="26" stopIfTrue="1" operator="lessThan">
      <formula>0</formula>
    </cfRule>
  </conditionalFormatting>
  <conditionalFormatting sqref="H43:H55">
    <cfRule type="cellIs" dxfId="5" priority="27" stopIfTrue="1" operator="between">
      <formula>0.000001</formula>
      <formula>99.9999999</formula>
    </cfRule>
    <cfRule type="cellIs" dxfId="4" priority="28" stopIfTrue="1" operator="lessThan">
      <formula>0</formula>
    </cfRule>
  </conditionalFormatting>
  <conditionalFormatting sqref="J42:J55">
    <cfRule type="cellIs" dxfId="3" priority="23" stopIfTrue="1" operator="lessThan">
      <formula>0</formula>
    </cfRule>
  </conditionalFormatting>
  <conditionalFormatting sqref="K42:K55">
    <cfRule type="cellIs" dxfId="2" priority="22" stopIfTrue="1" operator="lessThan">
      <formula>0</formula>
    </cfRule>
  </conditionalFormatting>
  <conditionalFormatting sqref="J59:J72">
    <cfRule type="cellIs" dxfId="1" priority="16" stopIfTrue="1" operator="lessThan">
      <formula>0</formula>
    </cfRule>
  </conditionalFormatting>
  <conditionalFormatting sqref="K59:K72">
    <cfRule type="cellIs" dxfId="0" priority="15" stopIfTrue="1" operator="lessThan">
      <formula>0</formula>
    </cfRule>
  </conditionalFormatting>
  <printOptions horizontalCentered="1"/>
  <pageMargins left="0.78740157480314965" right="0.39370078740157483" top="0.51181102362204722" bottom="0.51181102362204722" header="0.51181102362204722" footer="0.51181102362204722"/>
  <pageSetup paperSize="9" scale="46" fitToHeight="2" orientation="portrait" r:id="rId3"/>
  <headerFooter alignWithMargins="0"/>
  <rowBreaks count="2" manualBreakCount="2">
    <brk id="54" max="10" man="1"/>
    <brk id="56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поточний</vt:lpstr>
      <vt:lpstr>поточний!Заголовки_для_печати</vt:lpstr>
      <vt:lpstr>поточний!Область_печати</vt:lpstr>
    </vt:vector>
  </TitlesOfParts>
  <Company>FINDEP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doh2</dc:creator>
  <cp:lastModifiedBy>PC-1</cp:lastModifiedBy>
  <cp:lastPrinted>2022-08-05T09:08:47Z</cp:lastPrinted>
  <dcterms:created xsi:type="dcterms:W3CDTF">2007-01-11T08:49:44Z</dcterms:created>
  <dcterms:modified xsi:type="dcterms:W3CDTF">2022-08-08T13:44:09Z</dcterms:modified>
</cp:coreProperties>
</file>